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ward\Desktop\Documents (15)\Pool Stuff\Archives - Stats\Nine Ball\9 Ball\Spring '25\"/>
    </mc:Choice>
  </mc:AlternateContent>
  <bookViews>
    <workbookView xWindow="0" yWindow="2220" windowWidth="16380" windowHeight="5970" tabRatio="197" firstSheet="1" activeTab="1"/>
  </bookViews>
  <sheets>
    <sheet name="Sheet2" sheetId="3" r:id="rId1"/>
    <sheet name="Sheet3" sheetId="6" r:id="rId2"/>
  </sheets>
  <calcPr calcId="152511"/>
</workbook>
</file>

<file path=xl/calcChain.xml><?xml version="1.0" encoding="utf-8"?>
<calcChain xmlns="http://schemas.openxmlformats.org/spreadsheetml/2006/main">
  <c r="K61" i="6" l="1"/>
  <c r="P61" i="6" s="1"/>
  <c r="T61" i="6"/>
  <c r="K62" i="6"/>
  <c r="P62" i="6"/>
  <c r="T62" i="6"/>
  <c r="K63" i="6"/>
  <c r="P63" i="6"/>
  <c r="T63" i="6"/>
  <c r="K41" i="6" l="1"/>
  <c r="P41" i="6" s="1"/>
  <c r="T41" i="6"/>
  <c r="K42" i="6"/>
  <c r="P42" i="6" s="1"/>
  <c r="T42" i="6"/>
  <c r="O198" i="6" l="1"/>
  <c r="T114" i="6"/>
  <c r="K114" i="6"/>
  <c r="P114" i="6" s="1"/>
  <c r="T226" i="6" l="1"/>
  <c r="K226" i="6"/>
  <c r="P226" i="6" s="1"/>
  <c r="I311" i="6" l="1"/>
  <c r="N198" i="6" l="1"/>
  <c r="J198" i="6"/>
  <c r="I198" i="6"/>
  <c r="H198" i="6" l="1"/>
  <c r="T186" i="6"/>
  <c r="K186" i="6"/>
  <c r="P186" i="6" s="1"/>
  <c r="T175" i="6" l="1"/>
  <c r="K175" i="6"/>
  <c r="P175" i="6" s="1"/>
  <c r="K117" i="6" l="1"/>
  <c r="T168" i="6" l="1"/>
  <c r="K168" i="6"/>
  <c r="P168" i="6" s="1"/>
  <c r="O46" i="6" l="1"/>
  <c r="N46" i="6"/>
  <c r="J46" i="6"/>
  <c r="I46" i="6"/>
  <c r="K96" i="6" l="1"/>
  <c r="P96" i="6" s="1"/>
  <c r="T96" i="6"/>
  <c r="T173" i="6" l="1"/>
  <c r="K173" i="6"/>
  <c r="P173" i="6" s="1"/>
  <c r="H46" i="6" l="1"/>
  <c r="T34" i="6"/>
  <c r="K34" i="6"/>
  <c r="P34" i="6" s="1"/>
  <c r="T37" i="6" l="1"/>
  <c r="K37" i="6" l="1"/>
  <c r="P37" i="6" s="1"/>
  <c r="O234" i="6" l="1"/>
  <c r="L9" i="6" s="1"/>
  <c r="N234" i="6"/>
  <c r="K9" i="6" s="1"/>
  <c r="J234" i="6"/>
  <c r="I9" i="6" s="1"/>
  <c r="I234" i="6"/>
  <c r="H9" i="6" s="1"/>
  <c r="H234" i="6"/>
  <c r="M9" i="6" s="1"/>
  <c r="T229" i="6"/>
  <c r="K229" i="6"/>
  <c r="P229" i="6" s="1"/>
  <c r="T228" i="6"/>
  <c r="K228" i="6"/>
  <c r="P228" i="6" s="1"/>
  <c r="T223" i="6"/>
  <c r="K223" i="6"/>
  <c r="P223" i="6" s="1"/>
  <c r="T227" i="6"/>
  <c r="K227" i="6"/>
  <c r="P227" i="6" s="1"/>
  <c r="T225" i="6"/>
  <c r="K225" i="6"/>
  <c r="P225" i="6" s="1"/>
  <c r="T224" i="6"/>
  <c r="K224" i="6"/>
  <c r="P224" i="6" s="1"/>
  <c r="T222" i="6"/>
  <c r="K222" i="6"/>
  <c r="P222" i="6" s="1"/>
  <c r="O216" i="6"/>
  <c r="L12" i="6" s="1"/>
  <c r="N216" i="6"/>
  <c r="K12" i="6" s="1"/>
  <c r="J216" i="6"/>
  <c r="I12" i="6" s="1"/>
  <c r="I216" i="6"/>
  <c r="H12" i="6" s="1"/>
  <c r="H216" i="6"/>
  <c r="M12" i="6" s="1"/>
  <c r="T212" i="6"/>
  <c r="K212" i="6"/>
  <c r="P212" i="6" s="1"/>
  <c r="T211" i="6"/>
  <c r="K211" i="6"/>
  <c r="P211" i="6" s="1"/>
  <c r="T209" i="6"/>
  <c r="K209" i="6"/>
  <c r="P209" i="6" s="1"/>
  <c r="T210" i="6"/>
  <c r="K210" i="6"/>
  <c r="P210" i="6" s="1"/>
  <c r="T208" i="6"/>
  <c r="K208" i="6"/>
  <c r="P208" i="6" s="1"/>
  <c r="T207" i="6"/>
  <c r="K207" i="6"/>
  <c r="P207" i="6" s="1"/>
  <c r="T206" i="6"/>
  <c r="K206" i="6"/>
  <c r="P206" i="6" s="1"/>
  <c r="T205" i="6"/>
  <c r="K205" i="6"/>
  <c r="P205" i="6" s="1"/>
  <c r="T204" i="6"/>
  <c r="K204" i="6"/>
  <c r="P204" i="6" s="1"/>
  <c r="L7" i="6"/>
  <c r="K7" i="6"/>
  <c r="I7" i="6"/>
  <c r="H7" i="6"/>
  <c r="M7" i="6"/>
  <c r="T192" i="6"/>
  <c r="K192" i="6"/>
  <c r="P192" i="6" s="1"/>
  <c r="T194" i="6"/>
  <c r="K194" i="6"/>
  <c r="P194" i="6" s="1"/>
  <c r="T193" i="6"/>
  <c r="K193" i="6"/>
  <c r="P193" i="6" s="1"/>
  <c r="T190" i="6"/>
  <c r="K190" i="6"/>
  <c r="P190" i="6" s="1"/>
  <c r="T191" i="6"/>
  <c r="K191" i="6"/>
  <c r="P191" i="6" s="1"/>
  <c r="T189" i="6"/>
  <c r="K189" i="6"/>
  <c r="P189" i="6" s="1"/>
  <c r="T188" i="6"/>
  <c r="K188" i="6"/>
  <c r="P188" i="6" s="1"/>
  <c r="T187" i="6"/>
  <c r="K187" i="6"/>
  <c r="P187" i="6" s="1"/>
  <c r="O179" i="6"/>
  <c r="L13" i="6" s="1"/>
  <c r="N179" i="6"/>
  <c r="K13" i="6" s="1"/>
  <c r="J179" i="6"/>
  <c r="I13" i="6" s="1"/>
  <c r="I179" i="6"/>
  <c r="H13" i="6" s="1"/>
  <c r="H179" i="6"/>
  <c r="M13" i="6" s="1"/>
  <c r="T174" i="6"/>
  <c r="K174" i="6"/>
  <c r="P174" i="6" s="1"/>
  <c r="T170" i="6"/>
  <c r="K170" i="6"/>
  <c r="P170" i="6" s="1"/>
  <c r="T172" i="6"/>
  <c r="K172" i="6"/>
  <c r="P172" i="6" s="1"/>
  <c r="T171" i="6"/>
  <c r="K171" i="6"/>
  <c r="P171" i="6" s="1"/>
  <c r="T169" i="6"/>
  <c r="K169" i="6"/>
  <c r="P169" i="6" s="1"/>
  <c r="T167" i="6"/>
  <c r="K167" i="6"/>
  <c r="P167" i="6" s="1"/>
  <c r="O160" i="6"/>
  <c r="L14" i="6" s="1"/>
  <c r="N160" i="6"/>
  <c r="K14" i="6" s="1"/>
  <c r="J160" i="6"/>
  <c r="I14" i="6" s="1"/>
  <c r="I160" i="6"/>
  <c r="H14" i="6" s="1"/>
  <c r="H160" i="6"/>
  <c r="M14" i="6" s="1"/>
  <c r="T156" i="6"/>
  <c r="K156" i="6"/>
  <c r="P156" i="6" s="1"/>
  <c r="T155" i="6"/>
  <c r="K155" i="6"/>
  <c r="P155" i="6" s="1"/>
  <c r="T153" i="6"/>
  <c r="K153" i="6"/>
  <c r="P153" i="6" s="1"/>
  <c r="T152" i="6"/>
  <c r="K152" i="6"/>
  <c r="P152" i="6" s="1"/>
  <c r="T154" i="6"/>
  <c r="K154" i="6"/>
  <c r="P154" i="6" s="1"/>
  <c r="T151" i="6"/>
  <c r="K151" i="6"/>
  <c r="P151" i="6" s="1"/>
  <c r="T150" i="6"/>
  <c r="K150" i="6"/>
  <c r="P150" i="6" s="1"/>
  <c r="T149" i="6"/>
  <c r="K149" i="6"/>
  <c r="P149" i="6" s="1"/>
  <c r="T148" i="6"/>
  <c r="K148" i="6"/>
  <c r="P148" i="6" s="1"/>
  <c r="O141" i="6"/>
  <c r="L8" i="6" s="1"/>
  <c r="N141" i="6"/>
  <c r="K8" i="6" s="1"/>
  <c r="J141" i="6"/>
  <c r="I8" i="6" s="1"/>
  <c r="I141" i="6"/>
  <c r="H8" i="6" s="1"/>
  <c r="H141" i="6"/>
  <c r="M8" i="6" s="1"/>
  <c r="T137" i="6"/>
  <c r="K137" i="6"/>
  <c r="P137" i="6" s="1"/>
  <c r="T136" i="6"/>
  <c r="K136" i="6"/>
  <c r="P136" i="6" s="1"/>
  <c r="T135" i="6"/>
  <c r="K135" i="6"/>
  <c r="P135" i="6" s="1"/>
  <c r="T134" i="6"/>
  <c r="K134" i="6"/>
  <c r="P134" i="6" s="1"/>
  <c r="T133" i="6"/>
  <c r="K133" i="6"/>
  <c r="P133" i="6" s="1"/>
  <c r="T132" i="6"/>
  <c r="K132" i="6"/>
  <c r="P132" i="6" s="1"/>
  <c r="T131" i="6"/>
  <c r="K131" i="6"/>
  <c r="P131" i="6" s="1"/>
  <c r="T130" i="6"/>
  <c r="K130" i="6"/>
  <c r="P130" i="6" s="1"/>
  <c r="T129" i="6"/>
  <c r="K129" i="6"/>
  <c r="P129" i="6" s="1"/>
  <c r="O123" i="6"/>
  <c r="L17" i="6" s="1"/>
  <c r="N123" i="6"/>
  <c r="K17" i="6" s="1"/>
  <c r="J123" i="6"/>
  <c r="I17" i="6" s="1"/>
  <c r="I123" i="6"/>
  <c r="H17" i="6" s="1"/>
  <c r="H123" i="6"/>
  <c r="M17" i="6" s="1"/>
  <c r="T119" i="6"/>
  <c r="K119" i="6"/>
  <c r="P119" i="6" s="1"/>
  <c r="T118" i="6"/>
  <c r="K118" i="6"/>
  <c r="P118" i="6" s="1"/>
  <c r="T117" i="6"/>
  <c r="P117" i="6"/>
  <c r="T116" i="6"/>
  <c r="K116" i="6"/>
  <c r="P116" i="6" s="1"/>
  <c r="T115" i="6"/>
  <c r="K115" i="6"/>
  <c r="P115" i="6" s="1"/>
  <c r="T112" i="6"/>
  <c r="K112" i="6"/>
  <c r="P112" i="6" s="1"/>
  <c r="T113" i="6"/>
  <c r="K113" i="6"/>
  <c r="P113" i="6" s="1"/>
  <c r="T111" i="6"/>
  <c r="K111" i="6"/>
  <c r="P111" i="6" s="1"/>
  <c r="O105" i="6"/>
  <c r="L11" i="6" s="1"/>
  <c r="N105" i="6"/>
  <c r="K11" i="6" s="1"/>
  <c r="J105" i="6"/>
  <c r="I11" i="6" s="1"/>
  <c r="I105" i="6"/>
  <c r="H11" i="6" s="1"/>
  <c r="H105" i="6"/>
  <c r="M11" i="6" s="1"/>
  <c r="T100" i="6"/>
  <c r="K100" i="6"/>
  <c r="P100" i="6" s="1"/>
  <c r="T101" i="6"/>
  <c r="K101" i="6"/>
  <c r="P101" i="6" s="1"/>
  <c r="T99" i="6"/>
  <c r="K99" i="6"/>
  <c r="P99" i="6" s="1"/>
  <c r="T98" i="6"/>
  <c r="K98" i="6"/>
  <c r="P98" i="6" s="1"/>
  <c r="T97" i="6"/>
  <c r="K97" i="6"/>
  <c r="P97" i="6" s="1"/>
  <c r="T95" i="6"/>
  <c r="K95" i="6"/>
  <c r="P95" i="6" s="1"/>
  <c r="T94" i="6"/>
  <c r="K94" i="6"/>
  <c r="P94" i="6" s="1"/>
  <c r="T93" i="6"/>
  <c r="K93" i="6"/>
  <c r="P93" i="6" s="1"/>
  <c r="O87" i="6"/>
  <c r="L15" i="6" s="1"/>
  <c r="N87" i="6"/>
  <c r="K15" i="6" s="1"/>
  <c r="J87" i="6"/>
  <c r="I15" i="6" s="1"/>
  <c r="I87" i="6"/>
  <c r="H15" i="6" s="1"/>
  <c r="H87" i="6"/>
  <c r="M15" i="6" s="1"/>
  <c r="T83" i="6"/>
  <c r="K83" i="6"/>
  <c r="P83" i="6" s="1"/>
  <c r="T81" i="6"/>
  <c r="K81" i="6"/>
  <c r="P81" i="6" s="1"/>
  <c r="T82" i="6"/>
  <c r="K82" i="6"/>
  <c r="P82" i="6" s="1"/>
  <c r="T80" i="6"/>
  <c r="K80" i="6"/>
  <c r="P80" i="6" s="1"/>
  <c r="T79" i="6"/>
  <c r="K79" i="6"/>
  <c r="P79" i="6" s="1"/>
  <c r="T78" i="6"/>
  <c r="K78" i="6"/>
  <c r="P78" i="6" s="1"/>
  <c r="T77" i="6"/>
  <c r="K77" i="6"/>
  <c r="P77" i="6" s="1"/>
  <c r="T76" i="6"/>
  <c r="K76" i="6"/>
  <c r="P76" i="6" s="1"/>
  <c r="T75" i="6"/>
  <c r="K75" i="6"/>
  <c r="P75" i="6" s="1"/>
  <c r="O68" i="6"/>
  <c r="L16" i="6" s="1"/>
  <c r="N68" i="6"/>
  <c r="K16" i="6" s="1"/>
  <c r="J68" i="6"/>
  <c r="I16" i="6" s="1"/>
  <c r="I68" i="6"/>
  <c r="H16" i="6" s="1"/>
  <c r="H68" i="6"/>
  <c r="M16" i="6" s="1"/>
  <c r="T64" i="6"/>
  <c r="K64" i="6"/>
  <c r="P64" i="6" s="1"/>
  <c r="T60" i="6"/>
  <c r="K60" i="6"/>
  <c r="P60" i="6" s="1"/>
  <c r="T59" i="6"/>
  <c r="K59" i="6"/>
  <c r="P59" i="6" s="1"/>
  <c r="T58" i="6"/>
  <c r="K58" i="6"/>
  <c r="P58" i="6" s="1"/>
  <c r="T57" i="6"/>
  <c r="K57" i="6"/>
  <c r="P57" i="6" s="1"/>
  <c r="T56" i="6"/>
  <c r="K56" i="6"/>
  <c r="P56" i="6" s="1"/>
  <c r="L10" i="6"/>
  <c r="K10" i="6"/>
  <c r="I10" i="6"/>
  <c r="H10" i="6"/>
  <c r="M10" i="6"/>
  <c r="T35" i="6"/>
  <c r="K35" i="6"/>
  <c r="P35" i="6" s="1"/>
  <c r="T36" i="6"/>
  <c r="K36" i="6"/>
  <c r="P36" i="6" s="1"/>
  <c r="T40" i="6"/>
  <c r="K40" i="6"/>
  <c r="P40" i="6" s="1"/>
  <c r="T39" i="6"/>
  <c r="K39" i="6"/>
  <c r="P39" i="6" s="1"/>
  <c r="T38" i="6"/>
  <c r="K38" i="6"/>
  <c r="P38" i="6" s="1"/>
  <c r="I11" i="3"/>
  <c r="K11" i="3"/>
  <c r="K13" i="3"/>
  <c r="H16" i="3"/>
  <c r="M18" i="3"/>
  <c r="K34" i="3"/>
  <c r="P34" i="3" s="1"/>
  <c r="T34" i="3"/>
  <c r="K35" i="3"/>
  <c r="P35" i="3" s="1"/>
  <c r="T35" i="3"/>
  <c r="K36" i="3"/>
  <c r="P36" i="3" s="1"/>
  <c r="T36" i="3"/>
  <c r="K37" i="3"/>
  <c r="P37" i="3" s="1"/>
  <c r="T37" i="3"/>
  <c r="K38" i="3"/>
  <c r="P38" i="3" s="1"/>
  <c r="T38" i="3"/>
  <c r="K39" i="3"/>
  <c r="P39" i="3" s="1"/>
  <c r="T39" i="3"/>
  <c r="K40" i="3"/>
  <c r="P40" i="3" s="1"/>
  <c r="T40" i="3"/>
  <c r="K41" i="3"/>
  <c r="P41" i="3" s="1"/>
  <c r="T41" i="3"/>
  <c r="H46" i="3"/>
  <c r="M11" i="3" s="1"/>
  <c r="I46" i="3"/>
  <c r="H11" i="3" s="1"/>
  <c r="F11" i="3" s="1"/>
  <c r="J46" i="3"/>
  <c r="N46" i="3"/>
  <c r="O46" i="3"/>
  <c r="L11" i="3" s="1"/>
  <c r="K57" i="3"/>
  <c r="P57" i="3" s="1"/>
  <c r="T57" i="3"/>
  <c r="K58" i="3"/>
  <c r="P58" i="3"/>
  <c r="T58" i="3"/>
  <c r="K59" i="3"/>
  <c r="P59" i="3"/>
  <c r="T59" i="3"/>
  <c r="K60" i="3"/>
  <c r="P60" i="3" s="1"/>
  <c r="T60" i="3"/>
  <c r="K61" i="3"/>
  <c r="P61" i="3" s="1"/>
  <c r="T61" i="3"/>
  <c r="K62" i="3"/>
  <c r="P62" i="3"/>
  <c r="T62" i="3"/>
  <c r="K63" i="3"/>
  <c r="P63" i="3"/>
  <c r="T63" i="3"/>
  <c r="H69" i="3"/>
  <c r="M7" i="3" s="1"/>
  <c r="I69" i="3"/>
  <c r="H7" i="3" s="1"/>
  <c r="J69" i="3"/>
  <c r="I7" i="3" s="1"/>
  <c r="N69" i="3"/>
  <c r="K7" i="3" s="1"/>
  <c r="O69" i="3"/>
  <c r="L7" i="3" s="1"/>
  <c r="K74" i="3"/>
  <c r="P74" i="3"/>
  <c r="T74" i="3"/>
  <c r="K75" i="3"/>
  <c r="P75" i="3" s="1"/>
  <c r="T75" i="3"/>
  <c r="K76" i="3"/>
  <c r="P76" i="3" s="1"/>
  <c r="T76" i="3"/>
  <c r="K77" i="3"/>
  <c r="P77" i="3"/>
  <c r="T77" i="3"/>
  <c r="K78" i="3"/>
  <c r="P78" i="3"/>
  <c r="T78" i="3"/>
  <c r="K79" i="3"/>
  <c r="P79" i="3" s="1"/>
  <c r="T79" i="3"/>
  <c r="K80" i="3"/>
  <c r="P80" i="3" s="1"/>
  <c r="T80" i="3"/>
  <c r="K81" i="3"/>
  <c r="P81" i="3"/>
  <c r="T81" i="3"/>
  <c r="K82" i="3"/>
  <c r="P82" i="3"/>
  <c r="T82" i="3"/>
  <c r="H86" i="3"/>
  <c r="M15" i="3" s="1"/>
  <c r="I86" i="3"/>
  <c r="H15" i="3" s="1"/>
  <c r="J86" i="3"/>
  <c r="I15" i="3" s="1"/>
  <c r="N86" i="3"/>
  <c r="K15" i="3" s="1"/>
  <c r="O86" i="3"/>
  <c r="L15" i="3" s="1"/>
  <c r="K91" i="3"/>
  <c r="P91" i="3"/>
  <c r="T91" i="3"/>
  <c r="K92" i="3"/>
  <c r="P92" i="3" s="1"/>
  <c r="T92" i="3"/>
  <c r="K93" i="3"/>
  <c r="P93" i="3" s="1"/>
  <c r="T93" i="3"/>
  <c r="K94" i="3"/>
  <c r="P94" i="3"/>
  <c r="T94" i="3"/>
  <c r="K95" i="3"/>
  <c r="P95" i="3"/>
  <c r="T95" i="3"/>
  <c r="K96" i="3"/>
  <c r="P96" i="3" s="1"/>
  <c r="T96" i="3"/>
  <c r="K97" i="3"/>
  <c r="P97" i="3" s="1"/>
  <c r="T97" i="3"/>
  <c r="K98" i="3"/>
  <c r="P98" i="3"/>
  <c r="T98" i="3"/>
  <c r="K99" i="3"/>
  <c r="P99" i="3"/>
  <c r="T99" i="3"/>
  <c r="H103" i="3"/>
  <c r="I103" i="3"/>
  <c r="H18" i="3" s="1"/>
  <c r="J103" i="3"/>
  <c r="I18" i="3" s="1"/>
  <c r="N103" i="3"/>
  <c r="K18" i="3" s="1"/>
  <c r="O103" i="3"/>
  <c r="L18" i="3" s="1"/>
  <c r="K111" i="3"/>
  <c r="P111" i="3" s="1"/>
  <c r="T111" i="3"/>
  <c r="K112" i="3"/>
  <c r="P112" i="3" s="1"/>
  <c r="T112" i="3"/>
  <c r="K113" i="3"/>
  <c r="P113" i="3" s="1"/>
  <c r="T113" i="3"/>
  <c r="K114" i="3"/>
  <c r="P114" i="3" s="1"/>
  <c r="T114" i="3"/>
  <c r="K115" i="3"/>
  <c r="P115" i="3" s="1"/>
  <c r="T115" i="3"/>
  <c r="K116" i="3"/>
  <c r="P116" i="3" s="1"/>
  <c r="T116" i="3"/>
  <c r="K117" i="3"/>
  <c r="P117" i="3" s="1"/>
  <c r="T117" i="3"/>
  <c r="K118" i="3"/>
  <c r="P118" i="3" s="1"/>
  <c r="T118" i="3"/>
  <c r="K119" i="3"/>
  <c r="P119" i="3" s="1"/>
  <c r="T119" i="3"/>
  <c r="H123" i="3"/>
  <c r="M16" i="3" s="1"/>
  <c r="I123" i="3"/>
  <c r="J123" i="3"/>
  <c r="I16" i="3" s="1"/>
  <c r="N123" i="3"/>
  <c r="K16" i="3" s="1"/>
  <c r="O123" i="3"/>
  <c r="L16" i="3" s="1"/>
  <c r="K128" i="3"/>
  <c r="P128" i="3" s="1"/>
  <c r="T128" i="3"/>
  <c r="K129" i="3"/>
  <c r="P129" i="3" s="1"/>
  <c r="T129" i="3"/>
  <c r="K130" i="3"/>
  <c r="P130" i="3" s="1"/>
  <c r="T130" i="3"/>
  <c r="K131" i="3"/>
  <c r="P131" i="3" s="1"/>
  <c r="T131" i="3"/>
  <c r="K132" i="3"/>
  <c r="P132" i="3" s="1"/>
  <c r="T132" i="3"/>
  <c r="K133" i="3"/>
  <c r="P133" i="3" s="1"/>
  <c r="T133" i="3"/>
  <c r="K134" i="3"/>
  <c r="P134" i="3" s="1"/>
  <c r="T134" i="3"/>
  <c r="K135" i="3"/>
  <c r="P135" i="3" s="1"/>
  <c r="T135" i="3"/>
  <c r="K136" i="3"/>
  <c r="P136" i="3" s="1"/>
  <c r="T136" i="3"/>
  <c r="H140" i="3"/>
  <c r="M17" i="3" s="1"/>
  <c r="I140" i="3"/>
  <c r="H17" i="3" s="1"/>
  <c r="J140" i="3"/>
  <c r="I17" i="3" s="1"/>
  <c r="N140" i="3"/>
  <c r="K17" i="3" s="1"/>
  <c r="O140" i="3"/>
  <c r="L17" i="3" s="1"/>
  <c r="K146" i="3"/>
  <c r="P146" i="3" s="1"/>
  <c r="T146" i="3"/>
  <c r="K147" i="3"/>
  <c r="P147" i="3"/>
  <c r="T147" i="3"/>
  <c r="K148" i="3"/>
  <c r="P148" i="3"/>
  <c r="T148" i="3"/>
  <c r="K149" i="3"/>
  <c r="P149" i="3" s="1"/>
  <c r="T149" i="3"/>
  <c r="K150" i="3"/>
  <c r="P150" i="3" s="1"/>
  <c r="T150" i="3"/>
  <c r="K151" i="3"/>
  <c r="P151" i="3"/>
  <c r="T151" i="3"/>
  <c r="K152" i="3"/>
  <c r="P152" i="3"/>
  <c r="T152" i="3"/>
  <c r="K153" i="3"/>
  <c r="P153" i="3" s="1"/>
  <c r="T153" i="3"/>
  <c r="K154" i="3"/>
  <c r="P154" i="3" s="1"/>
  <c r="T154" i="3"/>
  <c r="H158" i="3"/>
  <c r="M10" i="3" s="1"/>
  <c r="I158" i="3"/>
  <c r="H10" i="3" s="1"/>
  <c r="F10" i="3" s="1"/>
  <c r="J158" i="3"/>
  <c r="I10" i="3" s="1"/>
  <c r="N158" i="3"/>
  <c r="K10" i="3" s="1"/>
  <c r="O158" i="3"/>
  <c r="L10" i="3" s="1"/>
  <c r="K167" i="3"/>
  <c r="P167" i="3" s="1"/>
  <c r="T167" i="3"/>
  <c r="K168" i="3"/>
  <c r="P168" i="3"/>
  <c r="T168" i="3"/>
  <c r="K169" i="3"/>
  <c r="P169" i="3"/>
  <c r="T169" i="3"/>
  <c r="K170" i="3"/>
  <c r="P170" i="3" s="1"/>
  <c r="T170" i="3"/>
  <c r="K171" i="3"/>
  <c r="P171" i="3" s="1"/>
  <c r="T171" i="3"/>
  <c r="K172" i="3"/>
  <c r="P172" i="3"/>
  <c r="T172" i="3"/>
  <c r="K173" i="3"/>
  <c r="P173" i="3"/>
  <c r="T173" i="3"/>
  <c r="K174" i="3"/>
  <c r="P174" i="3" s="1"/>
  <c r="T174" i="3"/>
  <c r="K175" i="3"/>
  <c r="P175" i="3" s="1"/>
  <c r="T175" i="3"/>
  <c r="H179" i="3"/>
  <c r="M19" i="3" s="1"/>
  <c r="I179" i="3"/>
  <c r="H19" i="3" s="1"/>
  <c r="J179" i="3"/>
  <c r="I19" i="3" s="1"/>
  <c r="N179" i="3"/>
  <c r="K19" i="3" s="1"/>
  <c r="O179" i="3"/>
  <c r="L19" i="3" s="1"/>
  <c r="K184" i="3"/>
  <c r="P184" i="3" s="1"/>
  <c r="T184" i="3"/>
  <c r="K185" i="3"/>
  <c r="P185" i="3" s="1"/>
  <c r="T185" i="3"/>
  <c r="K186" i="3"/>
  <c r="P186" i="3" s="1"/>
  <c r="T186" i="3"/>
  <c r="K187" i="3"/>
  <c r="P187" i="3" s="1"/>
  <c r="T187" i="3"/>
  <c r="K188" i="3"/>
  <c r="P188" i="3" s="1"/>
  <c r="T188" i="3"/>
  <c r="K189" i="3"/>
  <c r="P189" i="3" s="1"/>
  <c r="T189" i="3"/>
  <c r="K190" i="3"/>
  <c r="P190" i="3" s="1"/>
  <c r="T190" i="3"/>
  <c r="K191" i="3"/>
  <c r="P191" i="3" s="1"/>
  <c r="T191" i="3"/>
  <c r="K192" i="3"/>
  <c r="P192" i="3" s="1"/>
  <c r="T192" i="3"/>
  <c r="H196" i="3"/>
  <c r="M14" i="3" s="1"/>
  <c r="I196" i="3"/>
  <c r="H14" i="3" s="1"/>
  <c r="J196" i="3"/>
  <c r="I14" i="3" s="1"/>
  <c r="N196" i="3"/>
  <c r="K14" i="3" s="1"/>
  <c r="O196" i="3"/>
  <c r="L14" i="3" s="1"/>
  <c r="K202" i="3"/>
  <c r="P202" i="3"/>
  <c r="T202" i="3"/>
  <c r="K203" i="3"/>
  <c r="P203" i="3"/>
  <c r="T203" i="3"/>
  <c r="K204" i="3"/>
  <c r="P204" i="3" s="1"/>
  <c r="T204" i="3"/>
  <c r="K205" i="3"/>
  <c r="P205" i="3" s="1"/>
  <c r="T205" i="3"/>
  <c r="K206" i="3"/>
  <c r="P206" i="3"/>
  <c r="T206" i="3"/>
  <c r="K207" i="3"/>
  <c r="P207" i="3"/>
  <c r="T207" i="3"/>
  <c r="K208" i="3"/>
  <c r="P208" i="3" s="1"/>
  <c r="T208" i="3"/>
  <c r="H214" i="3"/>
  <c r="M12" i="3" s="1"/>
  <c r="I214" i="3"/>
  <c r="H12" i="3" s="1"/>
  <c r="J214" i="3"/>
  <c r="I12" i="3" s="1"/>
  <c r="N214" i="3"/>
  <c r="K12" i="3" s="1"/>
  <c r="O214" i="3"/>
  <c r="L12" i="3" s="1"/>
  <c r="K223" i="3"/>
  <c r="P223" i="3" s="1"/>
  <c r="T223" i="3"/>
  <c r="K224" i="3"/>
  <c r="P224" i="3" s="1"/>
  <c r="T224" i="3"/>
  <c r="K225" i="3"/>
  <c r="P225" i="3"/>
  <c r="T225" i="3"/>
  <c r="K226" i="3"/>
  <c r="P226" i="3"/>
  <c r="T226" i="3"/>
  <c r="K227" i="3"/>
  <c r="P227" i="3" s="1"/>
  <c r="T227" i="3"/>
  <c r="K228" i="3"/>
  <c r="P228" i="3" s="1"/>
  <c r="T228" i="3"/>
  <c r="K229" i="3"/>
  <c r="P229" i="3"/>
  <c r="T229" i="3"/>
  <c r="K230" i="3"/>
  <c r="P230" i="3"/>
  <c r="T230" i="3"/>
  <c r="K231" i="3"/>
  <c r="P231" i="3" s="1"/>
  <c r="T231" i="3"/>
  <c r="H235" i="3"/>
  <c r="M13" i="3" s="1"/>
  <c r="I235" i="3"/>
  <c r="H13" i="3" s="1"/>
  <c r="J235" i="3"/>
  <c r="I13" i="3" s="1"/>
  <c r="N235" i="3"/>
  <c r="O235" i="3"/>
  <c r="L13" i="3" s="1"/>
  <c r="K241" i="3"/>
  <c r="P241" i="3" s="1"/>
  <c r="T241" i="3"/>
  <c r="K242" i="3"/>
  <c r="P242" i="3" s="1"/>
  <c r="T242" i="3"/>
  <c r="K243" i="3"/>
  <c r="P243" i="3"/>
  <c r="T243" i="3"/>
  <c r="K244" i="3"/>
  <c r="P244" i="3"/>
  <c r="T244" i="3"/>
  <c r="K245" i="3"/>
  <c r="P245" i="3" s="1"/>
  <c r="T245" i="3"/>
  <c r="K246" i="3"/>
  <c r="P246" i="3" s="1"/>
  <c r="T246" i="3"/>
  <c r="K247" i="3"/>
  <c r="P247" i="3"/>
  <c r="T247" i="3"/>
  <c r="K248" i="3"/>
  <c r="P248" i="3"/>
  <c r="T248" i="3"/>
  <c r="K249" i="3"/>
  <c r="P249" i="3" s="1"/>
  <c r="T249" i="3"/>
  <c r="H253" i="3"/>
  <c r="M8" i="3" s="1"/>
  <c r="I253" i="3"/>
  <c r="H8" i="3" s="1"/>
  <c r="F8" i="3" s="1"/>
  <c r="J253" i="3"/>
  <c r="I8" i="3" s="1"/>
  <c r="N253" i="3"/>
  <c r="K8" i="3" s="1"/>
  <c r="O253" i="3"/>
  <c r="L8" i="3" s="1"/>
  <c r="K259" i="3"/>
  <c r="P259" i="3" s="1"/>
  <c r="T259" i="3"/>
  <c r="K260" i="3"/>
  <c r="P260" i="3" s="1"/>
  <c r="T260" i="3"/>
  <c r="K261" i="3"/>
  <c r="P261" i="3" s="1"/>
  <c r="T261" i="3"/>
  <c r="K262" i="3"/>
  <c r="P262" i="3" s="1"/>
  <c r="T262" i="3"/>
  <c r="K263" i="3"/>
  <c r="P263" i="3" s="1"/>
  <c r="T263" i="3"/>
  <c r="K264" i="3"/>
  <c r="P264" i="3" s="1"/>
  <c r="T264" i="3"/>
  <c r="K265" i="3"/>
  <c r="P265" i="3" s="1"/>
  <c r="T265" i="3"/>
  <c r="K266" i="3"/>
  <c r="P266" i="3" s="1"/>
  <c r="T266" i="3"/>
  <c r="H271" i="3"/>
  <c r="M9" i="3" s="1"/>
  <c r="I271" i="3"/>
  <c r="H9" i="3" s="1"/>
  <c r="J271" i="3"/>
  <c r="I9" i="3" s="1"/>
  <c r="N271" i="3"/>
  <c r="K9" i="3" s="1"/>
  <c r="O271" i="3"/>
  <c r="L9" i="3" s="1"/>
  <c r="G347" i="3"/>
  <c r="I18" i="6" l="1"/>
  <c r="H18" i="6"/>
  <c r="K18" i="6"/>
  <c r="M18" i="6"/>
  <c r="L18" i="6"/>
  <c r="F10" i="6"/>
  <c r="F7" i="6"/>
  <c r="F16" i="6"/>
  <c r="F8" i="6"/>
  <c r="F13" i="6"/>
  <c r="F12" i="6"/>
  <c r="F17" i="6"/>
  <c r="F15" i="6"/>
  <c r="F14" i="6"/>
  <c r="F9" i="6"/>
  <c r="F11" i="6"/>
  <c r="F9" i="3"/>
  <c r="F19" i="3"/>
  <c r="M20" i="3"/>
  <c r="F17" i="3"/>
  <c r="F18" i="3"/>
  <c r="F16" i="3"/>
  <c r="F15" i="3"/>
  <c r="I20" i="3"/>
  <c r="L20" i="3"/>
  <c r="F13" i="3"/>
  <c r="K20" i="3"/>
  <c r="F7" i="3"/>
  <c r="H20" i="3"/>
  <c r="F14" i="3"/>
  <c r="F12" i="3"/>
</calcChain>
</file>

<file path=xl/sharedStrings.xml><?xml version="1.0" encoding="utf-8"?>
<sst xmlns="http://schemas.openxmlformats.org/spreadsheetml/2006/main" count="1121" uniqueCount="384">
  <si>
    <t>W</t>
  </si>
  <si>
    <t>L</t>
  </si>
  <si>
    <t>Home Location</t>
  </si>
  <si>
    <t xml:space="preserve"> Bruce Lenker</t>
  </si>
  <si>
    <t xml:space="preserve"> Jim Roberts</t>
  </si>
  <si>
    <t xml:space="preserve"> Mike Bretz</t>
  </si>
  <si>
    <t xml:space="preserve"> Jess Cassner</t>
  </si>
  <si>
    <t xml:space="preserve"> Jason Wert</t>
  </si>
  <si>
    <t xml:space="preserve"> Clarence Marsh, CPT</t>
  </si>
  <si>
    <t xml:space="preserve"> John Hedgepath</t>
  </si>
  <si>
    <t xml:space="preserve"> Ed Kearney</t>
  </si>
  <si>
    <t xml:space="preserve"> Andrew Betts</t>
  </si>
  <si>
    <t xml:space="preserve"> Kevin Miller</t>
  </si>
  <si>
    <t xml:space="preserve"> Betsy Goodman</t>
  </si>
  <si>
    <t xml:space="preserve"> Open Stats</t>
  </si>
  <si>
    <t>The Pour House</t>
  </si>
  <si>
    <t>MVP Rules -  8 total matches required to win MVP (This division,this session)</t>
  </si>
  <si>
    <t>If the 2 players disagree that a foul occurred (even after a timout), the ruling is that no foul occurred.</t>
  </si>
  <si>
    <t xml:space="preserve"> Larry Fagan</t>
  </si>
  <si>
    <t xml:space="preserve"> Ron Straw</t>
  </si>
  <si>
    <t>If it is decided that a team is forfeiting too many matches which is creating unfairness within</t>
  </si>
  <si>
    <t xml:space="preserve">the division, the league office has the right to remove the team and  create a new schedule </t>
  </si>
  <si>
    <t>for the remainder of the session.</t>
  </si>
  <si>
    <t xml:space="preserve">postseason because a "bubble team" received numerous forfeit wins by pure random chance and no skill </t>
  </si>
  <si>
    <t xml:space="preserve">whatsoever.  A full win (1 point) should only be awarded if the match was earned by playing and winning on the  </t>
  </si>
  <si>
    <t xml:space="preserve"> Forfeits</t>
  </si>
  <si>
    <t>Recycling is not permitted in the last 2 weeks of the session.</t>
  </si>
  <si>
    <t>Win %</t>
  </si>
  <si>
    <t xml:space="preserve"> Robert Hurt</t>
  </si>
  <si>
    <t xml:space="preserve"> John Linn</t>
  </si>
  <si>
    <t xml:space="preserve">The rationale for this is that it is grossly unfair for teams to play an entire 18 week session and not make the </t>
  </si>
  <si>
    <t>for a forfeit win.   This was put to a vote and the outcome was no change to the existing rule.  --10/31/16</t>
  </si>
  <si>
    <t xml:space="preserve">pool table.  Remember, teams are ranked according to win percentage.  If a team is the beneficiary of a </t>
  </si>
  <si>
    <t xml:space="preserve">forfeit, their named player still gets credit for a "match played" in regards to postseason eligibility.  They </t>
  </si>
  <si>
    <t xml:space="preserve">will not get credit for a "match played" in regards to MVP eligibility and they will not receive credit for a win or </t>
  </si>
  <si>
    <t>a loss for their individual statistics.</t>
  </si>
  <si>
    <t>Handicaps 5.0 and above receive 1 timeout per game.</t>
  </si>
  <si>
    <t>Handicaps 2.5-4.5 receive 2 timeouts per game.</t>
  </si>
  <si>
    <t>MVPs of their skill level category  will receive  a plaque.  The 3 categories are (2.0-3.5), (4.0-5.5), (6.0-7.5)</t>
  </si>
  <si>
    <r>
      <rPr>
        <b/>
        <sz val="11"/>
        <color rgb="FF0000FF"/>
        <rFont val="Arial"/>
        <family val="2"/>
      </rPr>
      <t>Timeouts</t>
    </r>
    <r>
      <rPr>
        <sz val="11"/>
        <rFont val="Arial"/>
        <family val="2"/>
      </rPr>
      <t xml:space="preserve"> are not to exceed 1 minute and begin at the time the timeout is called.</t>
    </r>
  </si>
  <si>
    <t>Break And Funs This Week</t>
  </si>
  <si>
    <t>Break And Funs This Session</t>
  </si>
  <si>
    <t xml:space="preserve"> Nick Ellis</t>
  </si>
  <si>
    <t xml:space="preserve"> Stephanie Ozimac</t>
  </si>
  <si>
    <t xml:space="preserve"> Duck Nornhold</t>
  </si>
  <si>
    <t xml:space="preserve"> Penalty Points</t>
  </si>
  <si>
    <t>Angies</t>
  </si>
  <si>
    <t xml:space="preserve"> Rikki Johnson</t>
  </si>
  <si>
    <t xml:space="preserve"> Kelly Norris</t>
  </si>
  <si>
    <t xml:space="preserve"> Marcia Yost</t>
  </si>
  <si>
    <t>Recycled player can be any skill level (except "7.5") as long as the "26.0" rule is met.</t>
  </si>
  <si>
    <t>A player may be recycled in back to back matches and can be used at any time and for any reason (including</t>
  </si>
  <si>
    <t xml:space="preserve">if a team has all 9 players present).  The recycling team gets to choose the player to be recycled and does not </t>
  </si>
  <si>
    <t>have to give any advance notice that it may recycle.</t>
  </si>
  <si>
    <t xml:space="preserve"> Brad Saksek</t>
  </si>
  <si>
    <t xml:space="preserve"> Larry Keefe</t>
  </si>
  <si>
    <t xml:space="preserve"> Kevin Joy</t>
  </si>
  <si>
    <t>league office and may be denied for any reason and at any time.  The league office may also bring "new" players</t>
  </si>
  <si>
    <t xml:space="preserve"> Terry Ballent</t>
  </si>
  <si>
    <t xml:space="preserve">If a team is a beneficiary of a forfeit win, their named rostered player will get credit for a "match played" in regards   </t>
  </si>
  <si>
    <t>to postseason eligibility, but the match will not count in regards to MVP eligibility.</t>
  </si>
  <si>
    <t>If a player releases (throws or slams) his stick in frustration onto the table that the match is being played,</t>
  </si>
  <si>
    <t>AVG</t>
  </si>
  <si>
    <t>HC</t>
  </si>
  <si>
    <t xml:space="preserve"> Pete Mavropoulos</t>
  </si>
  <si>
    <t xml:space="preserve"> Tammy Norris</t>
  </si>
  <si>
    <t xml:space="preserve"> Brian Hogentogler</t>
  </si>
  <si>
    <t xml:space="preserve"> Sean Gallagher</t>
  </si>
  <si>
    <t>Silent Assassins</t>
  </si>
  <si>
    <t>Gilligans on Eisenhower</t>
  </si>
  <si>
    <t xml:space="preserve"> Del Madden, CPT</t>
  </si>
  <si>
    <t xml:space="preserve"> Paul Ramsey</t>
  </si>
  <si>
    <t xml:space="preserve">A player who meets the minimum number of matches to qualify for postseason must be on the roster </t>
  </si>
  <si>
    <t xml:space="preserve"> Kevin Marroquin</t>
  </si>
  <si>
    <t xml:space="preserve"> Kevin Bryner</t>
  </si>
  <si>
    <t xml:space="preserve"> Brian Minnich</t>
  </si>
  <si>
    <t xml:space="preserve"> Ellie Heinly, Co-Cpt</t>
  </si>
  <si>
    <t xml:space="preserve"> El Voughs</t>
  </si>
  <si>
    <t>League office reserves the right to bring players who are switching teams in at whatever skill level it deems fair.</t>
  </si>
  <si>
    <t>Example..  Bernie is a 3.0 and went 0-5 for the "Basement Dwellers".  With 4 weeks left in the session, he decides</t>
  </si>
  <si>
    <t>he wants to play for the team that is in first place.  The league office can bring Bernie back on to the first place team</t>
  </si>
  <si>
    <t xml:space="preserve"> Fred Brodbeck</t>
  </si>
  <si>
    <t>Rack Em Up</t>
  </si>
  <si>
    <t>If Team A names a "Blind" (not literal) player, Team B may name their player and switch it as many times</t>
  </si>
  <si>
    <t>as they wish as long as it is done within the required 5 minutes that they have to start the match.</t>
  </si>
  <si>
    <t>The "breaking" player  may either rack for themselves or may choose to have their opponent rack.</t>
  </si>
  <si>
    <r>
      <t xml:space="preserve">The person </t>
    </r>
    <r>
      <rPr>
        <b/>
        <sz val="10"/>
        <rFont val="Arial"/>
        <family val="2"/>
      </rPr>
      <t>RACKING</t>
    </r>
    <r>
      <rPr>
        <sz val="10"/>
        <rFont val="Arial"/>
        <family val="2"/>
      </rPr>
      <t xml:space="preserve"> may use whichever rack they wish (template, wood, metal, or plastic).</t>
    </r>
  </si>
  <si>
    <t xml:space="preserve"> Crystal Johnson</t>
  </si>
  <si>
    <t>Ed Kearney</t>
  </si>
  <si>
    <t>3 Recycles Remaining</t>
  </si>
  <si>
    <t xml:space="preserve"> Ryan Trafecanty</t>
  </si>
  <si>
    <t>Ron Straw</t>
  </si>
  <si>
    <t xml:space="preserve"> Anthony Cressler, CPT</t>
  </si>
  <si>
    <t xml:space="preserve"> Aaron Neely</t>
  </si>
  <si>
    <t>SILENT ASSASSINS</t>
  </si>
  <si>
    <t>MVP Score</t>
  </si>
  <si>
    <t>Week</t>
  </si>
  <si>
    <t>CHICKS</t>
  </si>
  <si>
    <t>rack em up</t>
  </si>
  <si>
    <t>Match</t>
  </si>
  <si>
    <t xml:space="preserve">Last </t>
  </si>
  <si>
    <t>Chicks</t>
  </si>
  <si>
    <t>AVERAGE HC</t>
  </si>
  <si>
    <t>Angies Diner</t>
  </si>
  <si>
    <t>Only (1) "7.5" can play for a given team in a given night</t>
  </si>
  <si>
    <r>
      <rPr>
        <b/>
        <sz val="10"/>
        <color rgb="FF0000FF"/>
        <rFont val="Arial"/>
        <family val="2"/>
      </rPr>
      <t>Timeouts</t>
    </r>
    <r>
      <rPr>
        <sz val="10"/>
        <rFont val="Arial"/>
        <family val="2"/>
      </rPr>
      <t xml:space="preserve"> are not to exceed 1 minute and begin at the time the timeout is called.</t>
    </r>
  </si>
  <si>
    <t>A 2.0 receives 3 timeouts per game.  ( but no longer may receive sideline coaching)</t>
  </si>
  <si>
    <r>
      <rPr>
        <b/>
        <sz val="10"/>
        <color rgb="FF0000CC"/>
        <rFont val="Arial"/>
        <family val="2"/>
      </rPr>
      <t>RECYCLING (Ghost Rule</t>
    </r>
    <r>
      <rPr>
        <sz val="10"/>
        <rFont val="Arial"/>
        <family val="2"/>
      </rPr>
      <t>):  Each team may recycle 4</t>
    </r>
    <r>
      <rPr>
        <b/>
        <sz val="10"/>
        <color rgb="FF0000FF"/>
        <rFont val="Arial"/>
        <family val="2"/>
      </rPr>
      <t xml:space="preserve"> times</t>
    </r>
    <r>
      <rPr>
        <sz val="10"/>
        <rFont val="Arial"/>
        <family val="2"/>
      </rPr>
      <t xml:space="preserve"> during the session and no more than once in a given </t>
    </r>
  </si>
  <si>
    <t>night.  Recycled player can be any skill level (except "7.5") as long as the "26.0" rule is met.</t>
  </si>
  <si>
    <r>
      <t xml:space="preserve">If the team match is going very quickly, the 5th match does not have to start until 9:40 PM </t>
    </r>
    <r>
      <rPr>
        <sz val="10"/>
        <color rgb="FFFF0000"/>
        <rFont val="Arial"/>
        <family val="2"/>
      </rPr>
      <t>in the event that one of</t>
    </r>
  </si>
  <si>
    <t xml:space="preserve">the teams does not have their 5th player present yet.  If a player leaves early and does not play, the team of that </t>
  </si>
  <si>
    <t>player loses the right to exercise the 9:40 rule to their benefit.</t>
  </si>
  <si>
    <r>
      <rPr>
        <b/>
        <sz val="10"/>
        <color rgb="FF0000CC"/>
        <rFont val="Arial"/>
        <family val="2"/>
      </rPr>
      <t>Please be considerate of the players who are shooting the match.</t>
    </r>
    <r>
      <rPr>
        <sz val="10"/>
        <rFont val="Arial"/>
        <family val="2"/>
      </rPr>
      <t xml:space="preserve">  If a player fouls, it is the responsibility of </t>
    </r>
  </si>
  <si>
    <r>
      <t>his/her opponent to call the foul.  The teammates who aren't shooting the match are not permitted</t>
    </r>
    <r>
      <rPr>
        <sz val="10"/>
        <rFont val="Arial"/>
        <family val="2"/>
      </rPr>
      <t xml:space="preserve"> to tell their player </t>
    </r>
  </si>
  <si>
    <t xml:space="preserve">that the opponent fouled.    A timeout can be used to alert a teammate that they believe that the opponent fouled.  </t>
  </si>
  <si>
    <t xml:space="preserve">Players are expected to be " good sports" when committing a foul but are no under obligation to tell the opponent if </t>
  </si>
  <si>
    <r>
      <t xml:space="preserve">they were not paying attention.  </t>
    </r>
    <r>
      <rPr>
        <sz val="10"/>
        <color rgb="FFFF0000"/>
        <rFont val="Arial"/>
        <family val="2"/>
      </rPr>
      <t xml:space="preserve">If a player commits an obvious foul, but the offending player doesn’t realize he/she </t>
    </r>
  </si>
  <si>
    <t xml:space="preserve">fouled, the teammates of the OFFENDING player should alert THEIR OWN PLAYER that he/she fouled. (Sportsmanship)  </t>
  </si>
  <si>
    <r>
      <rPr>
        <b/>
        <sz val="10"/>
        <color rgb="FF0000CC"/>
        <rFont val="Arial"/>
        <family val="2"/>
      </rPr>
      <t>Helpful Tip</t>
    </r>
    <r>
      <rPr>
        <sz val="10"/>
        <rFont val="Arial"/>
        <family val="2"/>
      </rPr>
      <t xml:space="preserve">:  </t>
    </r>
    <r>
      <rPr>
        <i/>
        <sz val="10"/>
        <rFont val="Arial"/>
        <family val="2"/>
      </rPr>
      <t>Smartphones with slow motion video capabilities will take the "guesswork" out.</t>
    </r>
  </si>
  <si>
    <r>
      <t xml:space="preserve">Players must play a minimum of </t>
    </r>
    <r>
      <rPr>
        <b/>
        <sz val="10"/>
        <color rgb="FFFF0000"/>
        <rFont val="Arial"/>
        <family val="2"/>
      </rPr>
      <t>7</t>
    </r>
    <r>
      <rPr>
        <sz val="10"/>
        <rFont val="Arial"/>
        <family val="2"/>
      </rPr>
      <t xml:space="preserve"> matches in this division to qualify for postseason . Play-In Matches ARE </t>
    </r>
  </si>
  <si>
    <t xml:space="preserve">Any team that forfeits an individual match will receive 0 points for that match and must still pay the $16 for that </t>
  </si>
  <si>
    <t>match.  The $16 includes the $8 for the opposng team that is benefitting from the forfeit.</t>
  </si>
  <si>
    <r>
      <t xml:space="preserve">The team that is the beneficiary of a forfeit will receive </t>
    </r>
    <r>
      <rPr>
        <b/>
        <sz val="10"/>
        <color rgb="FFFF0000"/>
        <rFont val="Arial"/>
        <family val="2"/>
      </rPr>
      <t>0.7</t>
    </r>
    <r>
      <rPr>
        <sz val="10"/>
        <rFont val="Arial"/>
        <family val="2"/>
      </rPr>
      <t xml:space="preserve"> wins and</t>
    </r>
    <r>
      <rPr>
        <b/>
        <sz val="10"/>
        <color rgb="FFFF0000"/>
        <rFont val="Arial"/>
        <family val="2"/>
      </rPr>
      <t xml:space="preserve"> 0.3</t>
    </r>
    <r>
      <rPr>
        <sz val="10"/>
        <rFont val="Arial"/>
        <family val="2"/>
      </rPr>
      <t xml:space="preserve"> losses and will not have to pay</t>
    </r>
  </si>
  <si>
    <t>Each player will have an "MVP Score" on the standings.  It is calculated as follows…..</t>
  </si>
  <si>
    <t xml:space="preserve">PLEASE READ THE BOTTOM OF THIS DOCUMENT.  THERE IS VALUABLE INFORMATION THAT WILL PUT YOU  </t>
  </si>
  <si>
    <t>AT A DISADVANTAGE IF YOU AREN’T FAMILIAR WITH THESE RULES.  KNOWLEDGE IS POWER</t>
  </si>
  <si>
    <t>Zero Fux Given</t>
  </si>
  <si>
    <t>Points</t>
  </si>
  <si>
    <t>F</t>
  </si>
  <si>
    <t>A</t>
  </si>
  <si>
    <t>Average PPM</t>
  </si>
  <si>
    <t>Misfits</t>
  </si>
  <si>
    <t xml:space="preserve"> Scott Wallace</t>
  </si>
  <si>
    <t>Last Session</t>
  </si>
  <si>
    <t>Diamond Masters</t>
  </si>
  <si>
    <t>Homeless Misfits</t>
  </si>
  <si>
    <t>9 Ya Business</t>
  </si>
  <si>
    <t>It Don't Matter</t>
  </si>
  <si>
    <t xml:space="preserve">Angies </t>
  </si>
  <si>
    <t>Ball Busterz</t>
  </si>
  <si>
    <t>The Verhovay</t>
  </si>
  <si>
    <t>HoHos Billiards</t>
  </si>
  <si>
    <t>The Hose</t>
  </si>
  <si>
    <t>Marysville Moose</t>
  </si>
  <si>
    <t xml:space="preserve"> James Shafer</t>
  </si>
  <si>
    <t xml:space="preserve"> Liz Christian, CO-CPT</t>
  </si>
  <si>
    <t xml:space="preserve"> Emily Dauberman</t>
  </si>
  <si>
    <t xml:space="preserve"> Jenn Kelly</t>
  </si>
  <si>
    <t xml:space="preserve"> Carlos Olmeda</t>
  </si>
  <si>
    <t xml:space="preserve"> Kevin Villarreal, Co-CPT</t>
  </si>
  <si>
    <t xml:space="preserve"> Tim Meise, CPT</t>
  </si>
  <si>
    <t xml:space="preserve"> Josh Hughes</t>
  </si>
  <si>
    <t xml:space="preserve"> Rick Lawson</t>
  </si>
  <si>
    <t xml:space="preserve"> Tim Meise Jr</t>
  </si>
  <si>
    <t xml:space="preserve"> John Lamplugh</t>
  </si>
  <si>
    <t xml:space="preserve"> Scott Gibson, CPT</t>
  </si>
  <si>
    <t xml:space="preserve"> Brad Miller</t>
  </si>
  <si>
    <t xml:space="preserve"> Bill Scharff</t>
  </si>
  <si>
    <t xml:space="preserve"> Eric Snyder</t>
  </si>
  <si>
    <t xml:space="preserve"> Doug Wagner</t>
  </si>
  <si>
    <t xml:space="preserve"> Tone Brubacher</t>
  </si>
  <si>
    <t xml:space="preserve"> Jacqui Hiemstra, CPT</t>
  </si>
  <si>
    <t xml:space="preserve"> Ed Croco, CPT</t>
  </si>
  <si>
    <t xml:space="preserve"> Jackie Croco</t>
  </si>
  <si>
    <t xml:space="preserve"> Winston Beshore</t>
  </si>
  <si>
    <t xml:space="preserve"> Bo Bovidge</t>
  </si>
  <si>
    <t xml:space="preserve"> Devan Retherford</t>
  </si>
  <si>
    <t xml:space="preserve"> Jen Mallon, CPT</t>
  </si>
  <si>
    <t xml:space="preserve"> Mike Canoy</t>
  </si>
  <si>
    <t xml:space="preserve"> Alfredo Cortes, CPT</t>
  </si>
  <si>
    <t xml:space="preserve"> Steve Shipp</t>
  </si>
  <si>
    <t xml:space="preserve"> Mace Lockard</t>
  </si>
  <si>
    <t xml:space="preserve"> Kevin Altland</t>
  </si>
  <si>
    <t xml:space="preserve"> Abbie Lee, CPT</t>
  </si>
  <si>
    <t xml:space="preserve"> Travis Shade, Co-CPT</t>
  </si>
  <si>
    <t>Dauphin Home Assoc</t>
  </si>
  <si>
    <t>( Average PPM+ ( ( Points For - Points Against )*.05 ) )/10</t>
  </si>
  <si>
    <t xml:space="preserve">Example…  A Player with a "Points For" of 56 and a "Points Against" of 34 would have an MVP score of  </t>
  </si>
  <si>
    <t xml:space="preserve">The break rquirements in 9 Ball are that 4 object balls must contact a cushion or at least (1) object ball must be </t>
  </si>
  <si>
    <r>
      <t xml:space="preserve">conditions aren't met, the opposing playere receives ball in hand.  </t>
    </r>
    <r>
      <rPr>
        <b/>
        <sz val="10"/>
        <rFont val="Arial"/>
        <family val="2"/>
      </rPr>
      <t>THE BALLS ARE NOT RE-RACKED.</t>
    </r>
  </si>
  <si>
    <t xml:space="preserve">If a player releases (throws or slams) his stick in frustration onto the table, the opposing player will receive </t>
  </si>
  <si>
    <t xml:space="preserve">all remaining points that are on the table (regardless of whether any balls were disturbed).  Players are </t>
  </si>
  <si>
    <t>expected to exhibit good sportsmanship and to respect the pool tables.  It is a privilege to be able to play</t>
  </si>
  <si>
    <t>in the venues that we play.</t>
  </si>
  <si>
    <t>Handicaps 2.0-4.5 receive 2 timeouts per game. (Yes, "2.0"s only get 2 timeouts in 9 ball)</t>
  </si>
  <si>
    <t>Each player may change coaches 1 time per match.  Once the new coach is named, the player can not</t>
  </si>
  <si>
    <t xml:space="preserve">switch back to the original coach. Once the coach walks away from the pool table, the timeout is over. </t>
  </si>
  <si>
    <t>New players may not be added during the last 3 weeks of the regular session.</t>
  </si>
  <si>
    <r>
      <t xml:space="preserve">If the team match is going very quickly, the 5th match does not have to start until 9:40 PM </t>
    </r>
    <r>
      <rPr>
        <sz val="10"/>
        <rFont val="Arial"/>
        <family val="2"/>
      </rPr>
      <t>in the event that 1 of the</t>
    </r>
  </si>
  <si>
    <t xml:space="preserve">teams does not have their 5th player present yet.  If a player leaves early and does not play, the team of that player </t>
  </si>
  <si>
    <t>loses the right to exercise the 9:40 rule to their benefit.</t>
  </si>
  <si>
    <r>
      <t xml:space="preserve">"Push Shots" following the break ARE permitted.  </t>
    </r>
    <r>
      <rPr>
        <b/>
        <sz val="11"/>
        <rFont val="Arial"/>
        <family val="2"/>
      </rPr>
      <t>THEY MUST BE CALLED</t>
    </r>
  </si>
  <si>
    <t>3 consecutive fouls in one game does NOT result in a loss of game.</t>
  </si>
  <si>
    <t>Only (1) "7.5"  can play per team per night.</t>
  </si>
  <si>
    <r>
      <t>Players must play at least</t>
    </r>
    <r>
      <rPr>
        <b/>
        <sz val="11"/>
        <rFont val="Arial"/>
        <family val="2"/>
      </rPr>
      <t xml:space="preserve"> 8</t>
    </r>
    <r>
      <rPr>
        <b/>
        <sz val="12"/>
        <color rgb="FFFF0000"/>
        <rFont val="Arial"/>
        <family val="2"/>
      </rPr>
      <t xml:space="preserve"> </t>
    </r>
    <r>
      <rPr>
        <sz val="11"/>
        <rFont val="Arial"/>
        <family val="2"/>
      </rPr>
      <t>matches to be eligible for individual awards for this session/division.</t>
    </r>
  </si>
  <si>
    <r>
      <t>Players must play at least</t>
    </r>
    <r>
      <rPr>
        <b/>
        <sz val="12"/>
        <rFont val="Arial"/>
        <family val="2"/>
      </rPr>
      <t xml:space="preserve"> 7</t>
    </r>
    <r>
      <rPr>
        <sz val="11"/>
        <rFont val="Arial"/>
        <family val="2"/>
      </rPr>
      <t xml:space="preserve"> matches to qualify for postseason for this session/division.</t>
    </r>
  </si>
  <si>
    <r>
      <t xml:space="preserve">Forfeits ( for this division) </t>
    </r>
    <r>
      <rPr>
        <b/>
        <sz val="11"/>
        <color rgb="FFFF0000"/>
        <rFont val="Arial"/>
        <family val="2"/>
      </rPr>
      <t>during the regular session</t>
    </r>
    <r>
      <rPr>
        <sz val="11"/>
        <rFont val="Arial"/>
        <family val="2"/>
      </rPr>
      <t xml:space="preserve"> will be handled as follows…</t>
    </r>
  </si>
  <si>
    <t xml:space="preserve">If a team is the beneficiary of a forfeit, their "named player" will still receive credit for a match played in </t>
  </si>
  <si>
    <t>regards to postseason eligibility.</t>
  </si>
  <si>
    <t xml:space="preserve">the division, the league office has the right to remove the team and may create a new schedule </t>
  </si>
  <si>
    <r>
      <rPr>
        <b/>
        <sz val="10"/>
        <color rgb="FFFF0000"/>
        <rFont val="Arial"/>
        <family val="2"/>
      </rPr>
      <t>In postseason</t>
    </r>
    <r>
      <rPr>
        <sz val="10"/>
        <rFont val="Arial"/>
        <family val="2"/>
      </rPr>
      <t>, the beneficiary of a forfeit will receive 10 points.  The "forfeiting team" will receive 0 points.</t>
    </r>
  </si>
  <si>
    <t>BOTH TEAMS</t>
  </si>
  <si>
    <t>9 Ball</t>
  </si>
  <si>
    <t xml:space="preserve"> James Dagenhart</t>
  </si>
  <si>
    <t xml:space="preserve"> Rick Boyer </t>
  </si>
  <si>
    <t xml:space="preserve"> John Hoffman </t>
  </si>
  <si>
    <t>( ( 56 / (9 matches played ) )+  ( ( 56 - 34 )*.05 ) )  / 10 =</t>
  </si>
  <si>
    <t xml:space="preserve"> Alex Knapp</t>
  </si>
  <si>
    <t>to check if these teams are be permitted to play or if they must forfeit until further notice.</t>
  </si>
  <si>
    <t xml:space="preserve"> Mike Miller</t>
  </si>
  <si>
    <t xml:space="preserve"> Ashley Dellesega</t>
  </si>
  <si>
    <t xml:space="preserve"> Will Etnoyer </t>
  </si>
  <si>
    <r>
      <t xml:space="preserve">( 6.22 + 1.1 ) / 10 =  </t>
    </r>
    <r>
      <rPr>
        <b/>
        <sz val="11"/>
        <color rgb="FF0000FF"/>
        <rFont val="Arial"/>
        <family val="2"/>
      </rPr>
      <t>.732</t>
    </r>
    <r>
      <rPr>
        <sz val="11"/>
        <rFont val="Arial"/>
        <family val="2"/>
      </rPr>
      <t xml:space="preserve"> </t>
    </r>
  </si>
  <si>
    <t xml:space="preserve"> Monica Reinnagel</t>
  </si>
  <si>
    <r>
      <t xml:space="preserve">Home Team is in </t>
    </r>
    <r>
      <rPr>
        <b/>
        <sz val="11"/>
        <color rgb="FF0000FF"/>
        <rFont val="Arial"/>
        <family val="2"/>
      </rPr>
      <t>CAPS</t>
    </r>
  </si>
  <si>
    <t>Projected Payouts</t>
  </si>
  <si>
    <t>Tournament Champions</t>
  </si>
  <si>
    <t>Tournament 2nd Place</t>
  </si>
  <si>
    <t>Total Payouts</t>
  </si>
  <si>
    <t>Division Winner</t>
  </si>
  <si>
    <t xml:space="preserve"> Shawn Hoerner</t>
  </si>
  <si>
    <t>Make It Weird</t>
  </si>
  <si>
    <t>Division winner will receive a first round bye in the playoffs</t>
  </si>
  <si>
    <t xml:space="preserve"> Frank Moore, CPT</t>
  </si>
  <si>
    <t xml:space="preserve"> Mike Fisher</t>
  </si>
  <si>
    <t xml:space="preserve"> Kevin Bethea</t>
  </si>
  <si>
    <t xml:space="preserve"> Bruce Brockman</t>
  </si>
  <si>
    <r>
      <t xml:space="preserve">The team that is forfeiting the individual match will receive a 0-10 loss, </t>
    </r>
    <r>
      <rPr>
        <b/>
        <sz val="11"/>
        <color rgb="FF0000FF"/>
        <rFont val="Arial"/>
        <family val="2"/>
      </rPr>
      <t xml:space="preserve">AND MUST PAY $18….$9 FOR </t>
    </r>
  </si>
  <si>
    <t>The team that is the beneficiary of the forfeit will receive a 7-3 win and will not pay the $9 for that match.</t>
  </si>
  <si>
    <t xml:space="preserve">***In week 18, the winning team of each match will receive $90 </t>
  </si>
  <si>
    <t xml:space="preserve"> Justin Baird, CPT</t>
  </si>
  <si>
    <t xml:space="preserve"> Tom Plasic, Co-CPT</t>
  </si>
  <si>
    <t xml:space="preserve"> Chet Denmark</t>
  </si>
  <si>
    <t>Week 18 Winners ($90 x 6)</t>
  </si>
  <si>
    <t xml:space="preserve">Team rosters in red (below) have Captains who are more than $90 in arrears.  Please call league office </t>
  </si>
  <si>
    <t xml:space="preserve"> Rick Johnson</t>
  </si>
  <si>
    <t xml:space="preserve"> Tracy Klinger</t>
  </si>
  <si>
    <t xml:space="preserve">pocketed.  The 1-Ball is positioned at the top of the rack and must be contacted first on the break.  If any of these </t>
  </si>
  <si>
    <t>in at whatever handicap it deems fair and in the best interests of the league as a whole..</t>
  </si>
  <si>
    <t xml:space="preserve"> Ron John</t>
  </si>
  <si>
    <t xml:space="preserve"> Becky Ballent</t>
  </si>
  <si>
    <t xml:space="preserve"> Sam Hartley</t>
  </si>
  <si>
    <t xml:space="preserve"> TJ Hickey</t>
  </si>
  <si>
    <t>Fall '24   (Filler)</t>
  </si>
  <si>
    <t xml:space="preserve">(If 25-25 tie, the team that wins at least 3 individual matches wins the tiebreaker).  </t>
  </si>
  <si>
    <t>Week 18 is a "pay to play" week like all other matches during the regular session.</t>
  </si>
  <si>
    <t xml:space="preserve"> Bob Cohan</t>
  </si>
  <si>
    <t xml:space="preserve"> Blaize Bowman</t>
  </si>
  <si>
    <t xml:space="preserve">((6.22) + (22 x .05)) / 10 = </t>
  </si>
  <si>
    <t xml:space="preserve"> Brian Carl</t>
  </si>
  <si>
    <t xml:space="preserve"> Jack Jimmink</t>
  </si>
  <si>
    <t xml:space="preserve"> Paul McMichael</t>
  </si>
  <si>
    <t xml:space="preserve"> Mel Jones</t>
  </si>
  <si>
    <t xml:space="preserve"> George Houtz</t>
  </si>
  <si>
    <t xml:space="preserve">that rack will be called with all remaining points on the table prior to the tantrum going to the player who didn't have </t>
  </si>
  <si>
    <t>the tantrum.</t>
  </si>
  <si>
    <t>they qualified for at session end to play in postseason.  If a player switches teams during the session, the league</t>
  </si>
  <si>
    <t>will at its discretion determine if that player can shoot in postseason for the team that it finished the session with.</t>
  </si>
  <si>
    <t xml:space="preserve">The league office may also force that player to play at a higher handicap for postseason.  </t>
  </si>
  <si>
    <t xml:space="preserve"> Natalie Cassner</t>
  </si>
  <si>
    <t xml:space="preserve"> Dennis Welker</t>
  </si>
  <si>
    <t>Anything</t>
  </si>
  <si>
    <t xml:space="preserve"> Rich Long</t>
  </si>
  <si>
    <t>BYE</t>
  </si>
  <si>
    <t>The Dutch Club</t>
  </si>
  <si>
    <t>Stan Kovich</t>
  </si>
  <si>
    <r>
      <t xml:space="preserve"> Forrest Aeppli</t>
    </r>
    <r>
      <rPr>
        <sz val="10"/>
        <color rgb="FFFF0000"/>
        <rFont val="Arial"/>
        <family val="2"/>
      </rPr>
      <t xml:space="preserve"> </t>
    </r>
  </si>
  <si>
    <t xml:space="preserve"> Jeremy Driver </t>
  </si>
  <si>
    <t>Jenn Kelly</t>
  </si>
  <si>
    <r>
      <t xml:space="preserve"> Dakota Miller</t>
    </r>
    <r>
      <rPr>
        <sz val="10"/>
        <color rgb="FFFF0000"/>
        <rFont val="Arial"/>
        <family val="2"/>
      </rPr>
      <t xml:space="preserve"> </t>
    </r>
  </si>
  <si>
    <t xml:space="preserve"> Chas Foltz</t>
  </si>
  <si>
    <t>Shawn Hoerner</t>
  </si>
  <si>
    <t>John Lamplugh</t>
  </si>
  <si>
    <t>Mace Lockard</t>
  </si>
  <si>
    <t>Bruce Brockman</t>
  </si>
  <si>
    <t xml:space="preserve">at whatever skill level it deems necessary to maintain integrity within the league. </t>
  </si>
  <si>
    <t xml:space="preserve"> Jose Soto</t>
  </si>
  <si>
    <t>Mike Fisher</t>
  </si>
  <si>
    <t>Rikki Johnson</t>
  </si>
  <si>
    <t xml:space="preserve"> Beth Driver</t>
  </si>
  <si>
    <t xml:space="preserve">3 Recycles Remaining </t>
  </si>
  <si>
    <t>Anthony Cressler</t>
  </si>
  <si>
    <t>George Houtz</t>
  </si>
  <si>
    <t>HoHos Billliards</t>
  </si>
  <si>
    <t>Week 9 Matchups</t>
  </si>
  <si>
    <t xml:space="preserve"> Week 9   11/7/24</t>
  </si>
  <si>
    <t>ZERO FUX GIVEN</t>
  </si>
  <si>
    <t>MISFITS</t>
  </si>
  <si>
    <t>ANGIES</t>
  </si>
  <si>
    <t>IT DON'T MATTER</t>
  </si>
  <si>
    <t>homeless misfits</t>
  </si>
  <si>
    <t>anything</t>
  </si>
  <si>
    <t>make it weird</t>
  </si>
  <si>
    <t>diamond masters</t>
  </si>
  <si>
    <t>ball busterz</t>
  </si>
  <si>
    <t>3 Recycyles Remaining</t>
  </si>
  <si>
    <t>Kevin Villarreal</t>
  </si>
  <si>
    <t>Justin Baird</t>
  </si>
  <si>
    <t>Rich Long</t>
  </si>
  <si>
    <t>29-21</t>
  </si>
  <si>
    <t>26-24</t>
  </si>
  <si>
    <t>19-31</t>
  </si>
  <si>
    <t>21-29</t>
  </si>
  <si>
    <t>31-19</t>
  </si>
  <si>
    <t>24-26</t>
  </si>
  <si>
    <t>22-28</t>
  </si>
  <si>
    <t>28-22</t>
  </si>
  <si>
    <t>33-17</t>
  </si>
  <si>
    <t>17-33</t>
  </si>
  <si>
    <t>Betsy Goodman</t>
  </si>
  <si>
    <t>Recent Postseason Performance</t>
  </si>
  <si>
    <r>
      <rPr>
        <b/>
        <sz val="10"/>
        <color rgb="FF0000CC"/>
        <rFont val="Arial"/>
        <family val="2"/>
      </rPr>
      <t>RECYCLING (Ghost Rule</t>
    </r>
    <r>
      <rPr>
        <sz val="10"/>
        <rFont val="Arial"/>
        <family val="2"/>
      </rPr>
      <t>):  Each team may recycle 4</t>
    </r>
    <r>
      <rPr>
        <b/>
        <sz val="10"/>
        <color rgb="FF0000FF"/>
        <rFont val="Arial"/>
        <family val="2"/>
      </rPr>
      <t xml:space="preserve"> times</t>
    </r>
    <r>
      <rPr>
        <sz val="10"/>
        <rFont val="Arial"/>
        <family val="2"/>
      </rPr>
      <t xml:space="preserve"> during the session. Not more than</t>
    </r>
    <r>
      <rPr>
        <sz val="9"/>
        <rFont val="Arial"/>
        <family val="2"/>
      </rPr>
      <t xml:space="preserve"> once in a given night.</t>
    </r>
  </si>
  <si>
    <t>New players may not be added during the last 3 weeks of the regular session. Player adds must be approved by the</t>
  </si>
  <si>
    <t xml:space="preserve">considered postseason. Players switching to another team during the session must be approved by the league office. </t>
  </si>
  <si>
    <r>
      <rPr>
        <sz val="8"/>
        <rFont val="Arial"/>
        <family val="2"/>
      </rPr>
      <t>considered</t>
    </r>
    <r>
      <rPr>
        <sz val="10"/>
        <rFont val="Arial"/>
        <family val="2"/>
      </rPr>
      <t xml:space="preserve"> postseason. Players switching to another team during the session must be approved by the league office. </t>
    </r>
  </si>
  <si>
    <t xml:space="preserve">AT A DISADVANTAGE IF YOU AREN’T FAMILIAR WITH THESE RULES.  </t>
  </si>
  <si>
    <t xml:space="preserve">pocketed.  The 1-Ball is positioned at the top of the rack and must be contacted first on the break.  If any of </t>
  </si>
  <si>
    <r>
      <t xml:space="preserve">these conditions aren't met, the opposing playere receives ball in hand.  </t>
    </r>
    <r>
      <rPr>
        <b/>
        <sz val="10"/>
        <rFont val="Arial"/>
        <family val="2"/>
      </rPr>
      <t>THE BALLS ARE NOT RE-RACKED.</t>
    </r>
  </si>
  <si>
    <r>
      <rPr>
        <b/>
        <sz val="10"/>
        <color rgb="FF0000FF"/>
        <rFont val="Arial"/>
        <family val="2"/>
      </rPr>
      <t>Timeouts</t>
    </r>
    <r>
      <rPr>
        <sz val="10"/>
        <rFont val="Arial"/>
        <family val="2"/>
      </rPr>
      <t xml:space="preserve"> are not to exceed 1 minute and begin at the time the timeout is called.</t>
    </r>
  </si>
  <si>
    <r>
      <rPr>
        <b/>
        <sz val="10"/>
        <color rgb="FF0000CC"/>
        <rFont val="Arial"/>
        <family val="2"/>
      </rPr>
      <t>RECYCLING (Ghost Rule</t>
    </r>
    <r>
      <rPr>
        <sz val="10"/>
        <rFont val="Arial"/>
        <family val="2"/>
      </rPr>
      <t>):  Each team may recycle 4</t>
    </r>
    <r>
      <rPr>
        <b/>
        <sz val="10"/>
        <color rgb="FF0000FF"/>
        <rFont val="Arial"/>
        <family val="2"/>
      </rPr>
      <t xml:space="preserve"> times</t>
    </r>
    <r>
      <rPr>
        <sz val="10"/>
        <rFont val="Arial"/>
        <family val="2"/>
      </rPr>
      <t xml:space="preserve"> during the session. Not more than</t>
    </r>
    <r>
      <rPr>
        <sz val="9"/>
        <rFont val="Arial"/>
        <family val="2"/>
      </rPr>
      <t xml:space="preserve"> once in a given</t>
    </r>
  </si>
  <si>
    <t>If the team match is going very quickly, the 5th match does not have to start until 9:40 PM in the event that 1 of the</t>
  </si>
  <si>
    <t xml:space="preserve">his/her opponent to call the foul.  The teammates who aren't shooting the match are not permitted to tell their player </t>
  </si>
  <si>
    <r>
      <rPr>
        <b/>
        <sz val="9"/>
        <color rgb="FF0000CC"/>
        <rFont val="Arial"/>
        <family val="2"/>
      </rPr>
      <t>Please be considerate of the players who are shooting the match.</t>
    </r>
    <r>
      <rPr>
        <sz val="9"/>
        <rFont val="Arial"/>
        <family val="2"/>
      </rPr>
      <t xml:space="preserve">  If a player fouls, it is the responsibility of </t>
    </r>
  </si>
  <si>
    <r>
      <t xml:space="preserve">they were not paying attention.  </t>
    </r>
    <r>
      <rPr>
        <sz val="9"/>
        <color rgb="FFFF0000"/>
        <rFont val="Arial"/>
        <family val="2"/>
      </rPr>
      <t xml:space="preserve">If a player commits an obvious foul, but the offending player doesn’t realize he/she </t>
    </r>
  </si>
  <si>
    <r>
      <rPr>
        <b/>
        <sz val="9"/>
        <color rgb="FF0000CC"/>
        <rFont val="Arial"/>
        <family val="2"/>
      </rPr>
      <t>Helpful Tip</t>
    </r>
    <r>
      <rPr>
        <sz val="9"/>
        <rFont val="Arial"/>
        <family val="2"/>
      </rPr>
      <t xml:space="preserve">:  </t>
    </r>
    <r>
      <rPr>
        <i/>
        <sz val="9"/>
        <rFont val="Arial"/>
        <family val="2"/>
      </rPr>
      <t>Smartphones with slow motion video capabilities will take the "guesswork" out.</t>
    </r>
  </si>
  <si>
    <r>
      <t xml:space="preserve">Players must play a minimum of </t>
    </r>
    <r>
      <rPr>
        <b/>
        <sz val="9"/>
        <color rgb="FFFF0000"/>
        <rFont val="Arial"/>
        <family val="2"/>
      </rPr>
      <t>7</t>
    </r>
    <r>
      <rPr>
        <sz val="9"/>
        <rFont val="Arial"/>
        <family val="2"/>
      </rPr>
      <t xml:space="preserve"> matches in this division to qualify for postseason . Play-In Matches ARE </t>
    </r>
  </si>
  <si>
    <t xml:space="preserve">fouled, the teammates of the OFFENDING player should alert THEIR OWN PLAYER that he/she fouled. </t>
  </si>
  <si>
    <t xml:space="preserve"> Jaafar Nabaoui</t>
  </si>
  <si>
    <t>Example..  Charlotte is a 3.0 and went 0-5 for the "Basement Dwellers".  With 4 weeks left in the session, she decides</t>
  </si>
  <si>
    <t>she wants to play for the team that is in first place.  The league office can bring Charlotte back on to the first place team</t>
  </si>
  <si>
    <t>Spring '25   (Filler)</t>
  </si>
  <si>
    <t>times as they wish as long as it is done within the required 5 minutes that they have to start the match.</t>
  </si>
  <si>
    <t xml:space="preserve">If a team names a "Blind" (not literal) player, the opposing team may name their player and switch it as many </t>
  </si>
  <si>
    <t>round is the last week of the regular session.</t>
  </si>
  <si>
    <t>Recycling is not permitted in the last 2 weeks of the regular session or in postseason.  The "seeding"</t>
  </si>
  <si>
    <t>The team that benefits from a forfeit will receive 7  "points for" and 3  "points against" and will not have to pay</t>
  </si>
  <si>
    <t>match.  The $18 includes the $9 for the opposing team that is benefitting from the forfeit.</t>
  </si>
  <si>
    <t xml:space="preserve">Any team that forfeits an individual match will receive 0 points for that match and must  pay the $18 for that </t>
  </si>
  <si>
    <t xml:space="preserve">for a forfeit win.   </t>
  </si>
  <si>
    <t xml:space="preserve">The rationale for this is that it is  unfair for teams to play an entire 18 week session and not make the </t>
  </si>
  <si>
    <t xml:space="preserve"> Ian Michels</t>
  </si>
  <si>
    <t xml:space="preserve"> Rodney Cocker</t>
  </si>
  <si>
    <t xml:space="preserve"> Steve Hunter</t>
  </si>
  <si>
    <t>Top 2 Seeds will receive first round byes in the playoffs</t>
  </si>
  <si>
    <t xml:space="preserve"> Steve Wood</t>
  </si>
  <si>
    <t xml:space="preserve"> Adam Brody</t>
  </si>
  <si>
    <t>Bruce Lenker</t>
  </si>
  <si>
    <t xml:space="preserve"> Jacqui Hiemstra,CPT </t>
  </si>
  <si>
    <t xml:space="preserve"> Becky Reneker</t>
  </si>
  <si>
    <t xml:space="preserve"> Bob Vogelsong</t>
  </si>
  <si>
    <t>Roadhouse Café</t>
  </si>
  <si>
    <t xml:space="preserve"> Tony Balsimo</t>
  </si>
  <si>
    <t>John Hedgepath</t>
  </si>
  <si>
    <t xml:space="preserve"> Denis Welker</t>
  </si>
  <si>
    <t>Week 18 Winners ($90 x 5)</t>
  </si>
  <si>
    <t xml:space="preserve"> Dave Lavendier</t>
  </si>
  <si>
    <t>2 Recycles Remaining</t>
  </si>
  <si>
    <t>Tony Balsimo</t>
  </si>
  <si>
    <t>Steve Wood</t>
  </si>
  <si>
    <t xml:space="preserve"> Ezequiel Rodriguez</t>
  </si>
  <si>
    <t>Dave Lavendier</t>
  </si>
  <si>
    <t xml:space="preserve"> Jeff Richardson</t>
  </si>
  <si>
    <t>James Shafer</t>
  </si>
  <si>
    <t xml:space="preserve"> Shane Wingler, CPT</t>
  </si>
  <si>
    <t xml:space="preserve"> Anthony Cressler</t>
  </si>
  <si>
    <t>Tone Brubacher</t>
  </si>
  <si>
    <t>Rick Boyer</t>
  </si>
  <si>
    <t>it don't matter</t>
  </si>
  <si>
    <t xml:space="preserve"> John Palmiery</t>
  </si>
  <si>
    <t>Shane Wingler</t>
  </si>
  <si>
    <t>9 YA BUSINESS</t>
  </si>
  <si>
    <t>HOMELESS MISFITS</t>
  </si>
  <si>
    <t>chicks</t>
  </si>
  <si>
    <t>Jaafar Nabaoui</t>
  </si>
  <si>
    <t>Josh Hughes</t>
  </si>
  <si>
    <t>1 Recycle Remaining</t>
  </si>
  <si>
    <t>32-18</t>
  </si>
  <si>
    <t>18-32</t>
  </si>
  <si>
    <t>Week 13 Matchups (5/1/25)</t>
  </si>
  <si>
    <t>Week 13   5/1/25</t>
  </si>
  <si>
    <t>20-30</t>
  </si>
  <si>
    <t>30-20</t>
  </si>
  <si>
    <t>36-14</t>
  </si>
  <si>
    <t>14-36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</si>
</sst>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0000"/>
    <numFmt numFmtId="165" formatCode="0.000"/>
    <numFmt numFmtId="166" formatCode="0.0"/>
    <numFmt numFmtId="167" formatCode="0.000_);[Red]\(0.000\)"/>
    <numFmt numFmtId="168" formatCode="0.00_);[Red]\(0.00\)"/>
    <numFmt numFmtId="169" formatCode="_(&quot;$&quot;* #,##0_);_(&quot;$&quot;* \(#,##0\);_(&quot;$&quot;* &quot;-&quot;??_);_(@_)"/>
  </numFmts>
  <fonts count="54" x14ac:knownFonts="1">
    <font>
      <sz val="10"/>
      <name val="Arial"/>
      <family val="2"/>
    </font>
    <font>
      <sz val="10.5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sz val="10"/>
      <color rgb="FF0000CC"/>
      <name val="Arial"/>
      <family val="2"/>
    </font>
    <font>
      <u/>
      <sz val="13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1"/>
      <color rgb="FFFF0000"/>
      <name val="Arial"/>
      <family val="2"/>
    </font>
    <font>
      <sz val="8"/>
      <color rgb="FFFF0000"/>
      <name val="Arial"/>
      <family val="2"/>
    </font>
    <font>
      <b/>
      <sz val="11"/>
      <color rgb="FF0000FF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.5"/>
      <name val="Arial"/>
      <family val="2"/>
    </font>
    <font>
      <b/>
      <sz val="10"/>
      <color rgb="FFFF0000"/>
      <name val="Arial"/>
      <family val="2"/>
    </font>
    <font>
      <b/>
      <sz val="12"/>
      <color rgb="FF0000FF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Arial"/>
      <family val="2"/>
    </font>
    <font>
      <b/>
      <sz val="10.5"/>
      <color rgb="FF0000FF"/>
      <name val="Arial"/>
      <family val="2"/>
    </font>
    <font>
      <sz val="16"/>
      <name val="Arial"/>
      <family val="2"/>
    </font>
    <font>
      <sz val="9"/>
      <color rgb="FFFF0000"/>
      <name val="Arial"/>
      <family val="2"/>
    </font>
    <font>
      <b/>
      <i/>
      <sz val="9"/>
      <name val="Arial"/>
      <family val="2"/>
    </font>
    <font>
      <sz val="11"/>
      <color rgb="FF0000FF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b/>
      <sz val="11"/>
      <color rgb="FFFF0066"/>
      <name val="Arial"/>
      <family val="2"/>
    </font>
    <font>
      <b/>
      <sz val="10.5"/>
      <color rgb="FFFF0066"/>
      <name val="Arial"/>
      <family val="2"/>
    </font>
    <font>
      <b/>
      <sz val="12"/>
      <color rgb="FFFF0066"/>
      <name val="Arial"/>
      <family val="2"/>
    </font>
    <font>
      <b/>
      <sz val="8"/>
      <color rgb="FFFF0066"/>
      <name val="Arial"/>
      <family val="2"/>
    </font>
    <font>
      <b/>
      <i/>
      <sz val="10.5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u val="singleAccounting"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color theme="1"/>
      <name val="Arial"/>
      <family val="2"/>
    </font>
    <font>
      <b/>
      <sz val="9"/>
      <color rgb="FF0000CC"/>
      <name val="Arial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  <font>
      <b/>
      <u val="singleAccounting"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46" fillId="0" borderId="0" applyFont="0" applyFill="0" applyBorder="0" applyAlignment="0" applyProtection="0"/>
  </cellStyleXfs>
  <cellXfs count="4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12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0" xfId="0" applyFont="1" applyFill="1" applyBorder="1"/>
    <xf numFmtId="0" fontId="15" fillId="0" borderId="0" xfId="0" applyFont="1" applyAlignment="1">
      <alignment horizontal="left"/>
    </xf>
    <xf numFmtId="0" fontId="0" fillId="2" borderId="0" xfId="0" applyFont="1" applyFill="1" applyBorder="1"/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17" fillId="0" borderId="0" xfId="0" applyFont="1" applyAlignment="1">
      <alignment horizontal="left"/>
    </xf>
    <xf numFmtId="0" fontId="0" fillId="2" borderId="0" xfId="0" applyFont="1" applyFill="1"/>
    <xf numFmtId="0" fontId="10" fillId="2" borderId="0" xfId="0" applyFont="1" applyFill="1"/>
    <xf numFmtId="0" fontId="0" fillId="2" borderId="9" xfId="0" applyFont="1" applyFill="1" applyBorder="1" applyAlignment="1">
      <alignment horizontal="center"/>
    </xf>
    <xf numFmtId="0" fontId="0" fillId="2" borderId="2" xfId="0" applyFont="1" applyFill="1" applyBorder="1"/>
    <xf numFmtId="164" fontId="10" fillId="2" borderId="0" xfId="0" applyNumberFormat="1" applyFont="1" applyFill="1"/>
    <xf numFmtId="0" fontId="0" fillId="2" borderId="9" xfId="0" applyFont="1" applyFill="1" applyBorder="1"/>
    <xf numFmtId="0" fontId="1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/>
    <xf numFmtId="0" fontId="16" fillId="2" borderId="0" xfId="0" applyFont="1" applyFill="1" applyBorder="1"/>
    <xf numFmtId="0" fontId="2" fillId="0" borderId="0" xfId="0" applyFont="1" applyAlignment="1">
      <alignment horizontal="left"/>
    </xf>
    <xf numFmtId="166" fontId="23" fillId="2" borderId="12" xfId="0" applyNumberFormat="1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66" fontId="29" fillId="0" borderId="0" xfId="0" applyNumberFormat="1" applyFont="1" applyAlignment="1">
      <alignment horizontal="center"/>
    </xf>
    <xf numFmtId="166" fontId="30" fillId="0" borderId="0" xfId="0" applyNumberFormat="1" applyFont="1" applyAlignment="1">
      <alignment horizontal="center"/>
    </xf>
    <xf numFmtId="166" fontId="30" fillId="2" borderId="0" xfId="0" applyNumberFormat="1" applyFont="1" applyFill="1" applyAlignment="1">
      <alignment horizontal="center"/>
    </xf>
    <xf numFmtId="166" fontId="0" fillId="2" borderId="12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0" borderId="9" xfId="0" applyFont="1" applyBorder="1" applyAlignment="1">
      <alignment horizontal="center"/>
    </xf>
    <xf numFmtId="0" fontId="0" fillId="0" borderId="9" xfId="0" applyFont="1" applyBorder="1"/>
    <xf numFmtId="0" fontId="0" fillId="0" borderId="13" xfId="0" applyFont="1" applyBorder="1"/>
    <xf numFmtId="0" fontId="0" fillId="0" borderId="10" xfId="0" applyFont="1" applyBorder="1" applyAlignment="1">
      <alignment horizontal="center"/>
    </xf>
    <xf numFmtId="0" fontId="0" fillId="0" borderId="14" xfId="0" applyFont="1" applyBorder="1"/>
    <xf numFmtId="0" fontId="0" fillId="2" borderId="0" xfId="0" applyFill="1"/>
    <xf numFmtId="0" fontId="0" fillId="2" borderId="0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166" fontId="29" fillId="2" borderId="0" xfId="0" applyNumberFormat="1" applyFont="1" applyFill="1" applyAlignment="1">
      <alignment horizontal="center"/>
    </xf>
    <xf numFmtId="0" fontId="0" fillId="2" borderId="14" xfId="0" applyFont="1" applyFill="1" applyBorder="1"/>
    <xf numFmtId="0" fontId="5" fillId="2" borderId="0" xfId="0" applyFont="1" applyFill="1" applyBorder="1"/>
    <xf numFmtId="49" fontId="5" fillId="6" borderId="10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0" fontId="2" fillId="7" borderId="10" xfId="0" applyFont="1" applyFill="1" applyBorder="1"/>
    <xf numFmtId="49" fontId="5" fillId="7" borderId="10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0" xfId="0" applyBorder="1"/>
    <xf numFmtId="0" fontId="5" fillId="0" borderId="10" xfId="0" applyFont="1" applyBorder="1" applyAlignment="1">
      <alignment horizontal="center"/>
    </xf>
    <xf numFmtId="166" fontId="0" fillId="0" borderId="12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8" xfId="0" applyFont="1" applyBorder="1" applyAlignment="1">
      <alignment horizontal="center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Alignment="1">
      <alignment wrapText="1"/>
    </xf>
    <xf numFmtId="0" fontId="0" fillId="2" borderId="10" xfId="0" applyFill="1" applyBorder="1" applyAlignment="1"/>
    <xf numFmtId="0" fontId="0" fillId="0" borderId="0" xfId="0" applyFont="1" applyAlignment="1">
      <alignment horizontal="center"/>
    </xf>
    <xf numFmtId="0" fontId="0" fillId="2" borderId="18" xfId="0" applyFont="1" applyFill="1" applyBorder="1" applyAlignment="1"/>
    <xf numFmtId="0" fontId="0" fillId="2" borderId="19" xfId="0" applyFont="1" applyFill="1" applyBorder="1" applyAlignment="1"/>
    <xf numFmtId="0" fontId="0" fillId="2" borderId="14" xfId="0" applyFont="1" applyFill="1" applyBorder="1" applyAlignment="1"/>
    <xf numFmtId="0" fontId="0" fillId="2" borderId="10" xfId="0" applyFont="1" applyFill="1" applyBorder="1" applyAlignment="1"/>
    <xf numFmtId="0" fontId="0" fillId="2" borderId="12" xfId="0" applyFont="1" applyFill="1" applyBorder="1" applyAlignment="1"/>
    <xf numFmtId="0" fontId="6" fillId="0" borderId="0" xfId="0" applyFont="1" applyAlignment="1">
      <alignment horizontal="center"/>
    </xf>
    <xf numFmtId="0" fontId="8" fillId="0" borderId="0" xfId="0" applyFont="1"/>
    <xf numFmtId="0" fontId="0" fillId="0" borderId="10" xfId="0" applyBorder="1" applyAlignment="1"/>
    <xf numFmtId="0" fontId="0" fillId="0" borderId="12" xfId="0" applyBorder="1" applyAlignment="1"/>
    <xf numFmtId="0" fontId="0" fillId="0" borderId="14" xfId="0" applyBorder="1" applyAlignment="1"/>
    <xf numFmtId="0" fontId="17" fillId="0" borderId="0" xfId="0" applyFont="1" applyAlignment="1">
      <alignment horizontal="left"/>
    </xf>
    <xf numFmtId="0" fontId="23" fillId="2" borderId="0" xfId="0" applyFont="1" applyFill="1" applyAlignment="1">
      <alignment horizontal="left"/>
    </xf>
    <xf numFmtId="0" fontId="34" fillId="0" borderId="0" xfId="0" applyFont="1" applyFill="1" applyBorder="1"/>
    <xf numFmtId="0" fontId="17" fillId="3" borderId="0" xfId="0" applyFont="1" applyFill="1" applyAlignment="1">
      <alignment horizontal="left"/>
    </xf>
    <xf numFmtId="0" fontId="5" fillId="0" borderId="9" xfId="0" applyFont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9" xfId="0" applyBorder="1"/>
    <xf numFmtId="0" fontId="0" fillId="0" borderId="11" xfId="0" applyBorder="1"/>
    <xf numFmtId="0" fontId="5" fillId="0" borderId="7" xfId="0" applyFont="1" applyBorder="1" applyAlignment="1">
      <alignment horizontal="center"/>
    </xf>
    <xf numFmtId="167" fontId="0" fillId="2" borderId="10" xfId="0" applyNumberFormat="1" applyFill="1" applyBorder="1" applyAlignment="1"/>
    <xf numFmtId="167" fontId="0" fillId="2" borderId="0" xfId="0" applyNumberFormat="1" applyFill="1" applyBorder="1" applyAlignment="1"/>
    <xf numFmtId="167" fontId="0" fillId="0" borderId="10" xfId="0" applyNumberFormat="1" applyBorder="1"/>
    <xf numFmtId="167" fontId="0" fillId="0" borderId="0" xfId="0" applyNumberFormat="1"/>
    <xf numFmtId="167" fontId="0" fillId="2" borderId="0" xfId="0" applyNumberFormat="1" applyFill="1" applyAlignment="1"/>
    <xf numFmtId="0" fontId="35" fillId="3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wrapText="1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9" borderId="7" xfId="0" applyFont="1" applyFill="1" applyBorder="1" applyAlignment="1"/>
    <xf numFmtId="2" fontId="5" fillId="9" borderId="18" xfId="0" applyNumberFormat="1" applyFont="1" applyFill="1" applyBorder="1" applyAlignment="1">
      <alignment horizontal="center"/>
    </xf>
    <xf numFmtId="2" fontId="5" fillId="9" borderId="9" xfId="0" applyNumberFormat="1" applyFont="1" applyFill="1" applyBorder="1" applyAlignment="1">
      <alignment horizontal="center"/>
    </xf>
    <xf numFmtId="2" fontId="5" fillId="9" borderId="10" xfId="0" applyNumberFormat="1" applyFont="1" applyFill="1" applyBorder="1" applyAlignment="1">
      <alignment horizontal="center"/>
    </xf>
    <xf numFmtId="0" fontId="0" fillId="9" borderId="18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9" borderId="1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6" fontId="23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/>
    <xf numFmtId="2" fontId="5" fillId="2" borderId="0" xfId="0" applyNumberFormat="1" applyFont="1" applyFill="1" applyBorder="1" applyAlignment="1">
      <alignment horizontal="center"/>
    </xf>
    <xf numFmtId="167" fontId="0" fillId="2" borderId="0" xfId="0" applyNumberFormat="1" applyFill="1" applyBorder="1"/>
    <xf numFmtId="166" fontId="29" fillId="2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167" fontId="0" fillId="2" borderId="0" xfId="0" applyNumberFormat="1" applyFill="1"/>
    <xf numFmtId="0" fontId="0" fillId="2" borderId="10" xfId="0" applyFill="1" applyBorder="1"/>
    <xf numFmtId="2" fontId="5" fillId="2" borderId="9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164" fontId="36" fillId="2" borderId="0" xfId="0" applyNumberFormat="1" applyFont="1" applyFill="1"/>
    <xf numFmtId="164" fontId="36" fillId="0" borderId="0" xfId="0" applyNumberFormat="1" applyFont="1"/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6" fillId="2" borderId="0" xfId="0" applyFont="1" applyFill="1"/>
    <xf numFmtId="0" fontId="21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18" fillId="0" borderId="0" xfId="0" applyFont="1"/>
    <xf numFmtId="0" fontId="3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164" fontId="11" fillId="2" borderId="0" xfId="0" applyNumberFormat="1" applyFont="1" applyFill="1"/>
    <xf numFmtId="0" fontId="40" fillId="2" borderId="0" xfId="0" applyFont="1" applyFill="1"/>
    <xf numFmtId="0" fontId="41" fillId="2" borderId="0" xfId="0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2" fillId="2" borderId="0" xfId="0" applyFont="1" applyFill="1"/>
    <xf numFmtId="0" fontId="43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0" fillId="2" borderId="0" xfId="0" applyFont="1" applyFill="1" applyAlignment="1"/>
    <xf numFmtId="0" fontId="41" fillId="2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44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4" fillId="0" borderId="0" xfId="0" applyFont="1"/>
    <xf numFmtId="0" fontId="22" fillId="2" borderId="0" xfId="0" applyFont="1" applyFill="1"/>
    <xf numFmtId="0" fontId="32" fillId="2" borderId="0" xfId="0" applyFont="1" applyFill="1" applyAlignment="1">
      <alignment horizontal="center"/>
    </xf>
    <xf numFmtId="164" fontId="22" fillId="2" borderId="0" xfId="0" applyNumberFormat="1" applyFont="1" applyFill="1" applyAlignment="1">
      <alignment horizontal="center"/>
    </xf>
    <xf numFmtId="0" fontId="0" fillId="2" borderId="9" xfId="0" applyFont="1" applyFill="1" applyBorder="1" applyAlignment="1"/>
    <xf numFmtId="0" fontId="0" fillId="2" borderId="11" xfId="0" applyFont="1" applyFill="1" applyBorder="1" applyAlignment="1"/>
    <xf numFmtId="0" fontId="0" fillId="2" borderId="9" xfId="0" applyFill="1" applyBorder="1" applyAlignment="1"/>
    <xf numFmtId="0" fontId="0" fillId="0" borderId="12" xfId="0" applyBorder="1"/>
    <xf numFmtId="2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2" borderId="11" xfId="0" applyFill="1" applyBorder="1"/>
    <xf numFmtId="0" fontId="0" fillId="2" borderId="14" xfId="0" applyFill="1" applyBorder="1"/>
    <xf numFmtId="0" fontId="0" fillId="2" borderId="12" xfId="0" applyFill="1" applyBorder="1"/>
    <xf numFmtId="2" fontId="5" fillId="2" borderId="0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0" fillId="2" borderId="0" xfId="0" applyFont="1" applyFill="1" applyAlignment="1">
      <alignment wrapText="1"/>
    </xf>
    <xf numFmtId="167" fontId="0" fillId="2" borderId="0" xfId="0" applyNumberFormat="1" applyFont="1" applyFill="1" applyAlignment="1"/>
    <xf numFmtId="0" fontId="0" fillId="2" borderId="7" xfId="0" applyFont="1" applyFill="1" applyBorder="1" applyAlignment="1">
      <alignment horizontal="center"/>
    </xf>
    <xf numFmtId="0" fontId="0" fillId="2" borderId="7" xfId="0" applyFont="1" applyFill="1" applyBorder="1"/>
    <xf numFmtId="0" fontId="0" fillId="9" borderId="7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2" borderId="11" xfId="0" applyFont="1" applyFill="1" applyBorder="1"/>
    <xf numFmtId="167" fontId="0" fillId="2" borderId="0" xfId="0" applyNumberFormat="1" applyFont="1" applyFill="1" applyBorder="1" applyAlignment="1"/>
    <xf numFmtId="167" fontId="0" fillId="2" borderId="10" xfId="0" applyNumberFormat="1" applyFont="1" applyFill="1" applyBorder="1"/>
    <xf numFmtId="167" fontId="0" fillId="2" borderId="0" xfId="0" applyNumberFormat="1" applyFont="1" applyFill="1"/>
    <xf numFmtId="0" fontId="0" fillId="2" borderId="18" xfId="0" applyFill="1" applyBorder="1"/>
    <xf numFmtId="0" fontId="0" fillId="9" borderId="10" xfId="0" applyFill="1" applyBorder="1" applyAlignment="1">
      <alignment horizontal="center"/>
    </xf>
    <xf numFmtId="0" fontId="0" fillId="0" borderId="19" xfId="0" applyBorder="1"/>
    <xf numFmtId="0" fontId="27" fillId="2" borderId="0" xfId="0" applyFont="1" applyFill="1"/>
    <xf numFmtId="0" fontId="0" fillId="2" borderId="7" xfId="0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25" fillId="0" borderId="0" xfId="0" applyFont="1"/>
    <xf numFmtId="0" fontId="0" fillId="0" borderId="7" xfId="0" applyFont="1" applyBorder="1"/>
    <xf numFmtId="0" fontId="0" fillId="10" borderId="18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2" borderId="17" xfId="0" applyFill="1" applyBorder="1"/>
    <xf numFmtId="0" fontId="0" fillId="10" borderId="9" xfId="0" applyFont="1" applyFill="1" applyBorder="1" applyAlignment="1">
      <alignment horizontal="center"/>
    </xf>
    <xf numFmtId="0" fontId="0" fillId="0" borderId="18" xfId="0" applyFont="1" applyBorder="1"/>
    <xf numFmtId="0" fontId="0" fillId="2" borderId="18" xfId="0" applyFont="1" applyFill="1" applyBorder="1"/>
    <xf numFmtId="0" fontId="0" fillId="0" borderId="0" xfId="0" applyFont="1" applyFill="1" applyBorder="1" applyAlignment="1">
      <alignment horizontal="center"/>
    </xf>
    <xf numFmtId="2" fontId="5" fillId="9" borderId="0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2" borderId="0" xfId="0" applyFont="1" applyFill="1" applyAlignment="1">
      <alignment horizontal="left"/>
    </xf>
    <xf numFmtId="2" fontId="5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30" fillId="2" borderId="0" xfId="0" applyNumberFormat="1" applyFont="1" applyFill="1" applyAlignment="1">
      <alignment horizontal="center"/>
    </xf>
    <xf numFmtId="0" fontId="5" fillId="0" borderId="10" xfId="0" applyFont="1" applyBorder="1"/>
    <xf numFmtId="0" fontId="0" fillId="2" borderId="10" xfId="0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14" xfId="0" applyFill="1" applyBorder="1" applyAlignment="1"/>
    <xf numFmtId="0" fontId="0" fillId="2" borderId="12" xfId="0" applyFill="1" applyBorder="1" applyAlignment="1"/>
    <xf numFmtId="2" fontId="29" fillId="2" borderId="0" xfId="0" applyNumberFormat="1" applyFont="1" applyFill="1" applyAlignment="1">
      <alignment horizontal="center"/>
    </xf>
    <xf numFmtId="0" fontId="0" fillId="2" borderId="9" xfId="0" applyFill="1" applyBorder="1"/>
    <xf numFmtId="0" fontId="0" fillId="2" borderId="20" xfId="0" applyFont="1" applyFill="1" applyBorder="1"/>
    <xf numFmtId="0" fontId="0" fillId="2" borderId="19" xfId="0" applyFill="1" applyBorder="1"/>
    <xf numFmtId="0" fontId="0" fillId="9" borderId="0" xfId="0" applyFont="1" applyFill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/>
    <xf numFmtId="167" fontId="0" fillId="2" borderId="9" xfId="0" applyNumberFormat="1" applyFill="1" applyBorder="1" applyAlignment="1"/>
    <xf numFmtId="1" fontId="6" fillId="0" borderId="0" xfId="0" applyNumberFormat="1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9" fillId="2" borderId="0" xfId="0" applyFont="1" applyFill="1" applyAlignment="1"/>
    <xf numFmtId="0" fontId="19" fillId="2" borderId="0" xfId="0" applyFont="1" applyFill="1"/>
    <xf numFmtId="0" fontId="17" fillId="0" borderId="0" xfId="0" applyFont="1" applyAlignment="1">
      <alignment horizontal="left"/>
    </xf>
    <xf numFmtId="0" fontId="0" fillId="2" borderId="16" xfId="0" applyFill="1" applyBorder="1"/>
    <xf numFmtId="2" fontId="5" fillId="9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31" fillId="2" borderId="0" xfId="0" applyFont="1" applyFill="1"/>
    <xf numFmtId="0" fontId="0" fillId="0" borderId="0" xfId="0" applyFont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0" fillId="11" borderId="0" xfId="0" applyFont="1" applyFill="1" applyBorder="1" applyAlignment="1">
      <alignment horizontal="left"/>
    </xf>
    <xf numFmtId="0" fontId="0" fillId="2" borderId="12" xfId="0" applyFont="1" applyFill="1" applyBorder="1"/>
    <xf numFmtId="0" fontId="0" fillId="2" borderId="20" xfId="0" applyFill="1" applyBorder="1"/>
    <xf numFmtId="0" fontId="0" fillId="0" borderId="10" xfId="0" applyBorder="1" applyAlignment="1">
      <alignment horizontal="center"/>
    </xf>
    <xf numFmtId="0" fontId="0" fillId="2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0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8" fillId="2" borderId="0" xfId="0" applyFont="1" applyFill="1"/>
    <xf numFmtId="0" fontId="0" fillId="9" borderId="0" xfId="0" applyFill="1" applyBorder="1" applyAlignment="1">
      <alignment horizontal="center"/>
    </xf>
    <xf numFmtId="0" fontId="0" fillId="9" borderId="14" xfId="0" applyFont="1" applyFill="1" applyBorder="1" applyAlignment="1">
      <alignment horizontal="center"/>
    </xf>
    <xf numFmtId="0" fontId="0" fillId="2" borderId="15" xfId="0" applyFont="1" applyFill="1" applyBorder="1"/>
    <xf numFmtId="0" fontId="0" fillId="0" borderId="18" xfId="0" applyFont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9" xfId="0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14" xfId="0" applyFont="1" applyFill="1" applyBorder="1"/>
    <xf numFmtId="0" fontId="0" fillId="0" borderId="21" xfId="0" applyBorder="1"/>
    <xf numFmtId="0" fontId="0" fillId="0" borderId="13" xfId="0" applyBorder="1"/>
    <xf numFmtId="0" fontId="0" fillId="5" borderId="0" xfId="0" applyFill="1"/>
    <xf numFmtId="0" fontId="27" fillId="5" borderId="0" xfId="0" applyFont="1" applyFill="1"/>
    <xf numFmtId="0" fontId="0" fillId="5" borderId="7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3" fillId="6" borderId="10" xfId="0" applyNumberFormat="1" applyFont="1" applyFill="1" applyBorder="1" applyAlignment="1">
      <alignment horizontal="center" vertical="center"/>
    </xf>
    <xf numFmtId="2" fontId="29" fillId="6" borderId="10" xfId="0" applyNumberFormat="1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 vertical="center"/>
    </xf>
    <xf numFmtId="1" fontId="0" fillId="7" borderId="10" xfId="0" applyNumberFormat="1" applyFont="1" applyFill="1" applyBorder="1" applyAlignment="1">
      <alignment horizontal="center"/>
    </xf>
    <xf numFmtId="2" fontId="29" fillId="7" borderId="1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7" fillId="0" borderId="0" xfId="0" applyFont="1" applyAlignment="1">
      <alignment horizontal="left"/>
    </xf>
    <xf numFmtId="0" fontId="0" fillId="5" borderId="0" xfId="0" applyFont="1" applyFill="1"/>
    <xf numFmtId="0" fontId="0" fillId="5" borderId="7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1" fontId="0" fillId="6" borderId="10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0" xfId="0" applyFill="1"/>
    <xf numFmtId="0" fontId="3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2" fontId="29" fillId="7" borderId="9" xfId="0" applyNumberFormat="1" applyFont="1" applyFill="1" applyBorder="1" applyAlignment="1">
      <alignment horizontal="center"/>
    </xf>
    <xf numFmtId="0" fontId="0" fillId="7" borderId="0" xfId="0" applyFill="1"/>
    <xf numFmtId="0" fontId="2" fillId="6" borderId="0" xfId="0" applyFont="1" applyFill="1"/>
    <xf numFmtId="0" fontId="2" fillId="7" borderId="0" xfId="0" applyFont="1" applyFill="1"/>
    <xf numFmtId="0" fontId="4" fillId="6" borderId="10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3" fillId="7" borderId="10" xfId="0" applyFont="1" applyFill="1" applyBorder="1" applyAlignment="1"/>
    <xf numFmtId="0" fontId="3" fillId="6" borderId="10" xfId="0" applyFont="1" applyFill="1" applyBorder="1" applyAlignment="1"/>
    <xf numFmtId="0" fontId="5" fillId="6" borderId="10" xfId="0" applyFont="1" applyFill="1" applyBorder="1" applyAlignment="1"/>
    <xf numFmtId="0" fontId="0" fillId="7" borderId="9" xfId="0" applyFont="1" applyFill="1" applyBorder="1" applyAlignment="1">
      <alignment horizontal="center"/>
    </xf>
    <xf numFmtId="0" fontId="0" fillId="7" borderId="10" xfId="0" applyFill="1" applyBorder="1"/>
    <xf numFmtId="0" fontId="22" fillId="6" borderId="0" xfId="0" applyFont="1" applyFill="1"/>
    <xf numFmtId="0" fontId="5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2" fillId="6" borderId="10" xfId="0" applyFont="1" applyFill="1" applyBorder="1" applyAlignment="1"/>
    <xf numFmtId="0" fontId="22" fillId="6" borderId="10" xfId="0" applyFont="1" applyFill="1" applyBorder="1" applyAlignment="1"/>
    <xf numFmtId="0" fontId="22" fillId="7" borderId="10" xfId="0" applyFont="1" applyFill="1" applyBorder="1" applyAlignment="1"/>
    <xf numFmtId="0" fontId="9" fillId="7" borderId="10" xfId="0" applyFont="1" applyFill="1" applyBorder="1" applyAlignment="1"/>
    <xf numFmtId="0" fontId="17" fillId="0" borderId="0" xfId="0" applyFont="1" applyAlignment="1"/>
    <xf numFmtId="0" fontId="0" fillId="0" borderId="0" xfId="0" applyAlignment="1"/>
    <xf numFmtId="0" fontId="3" fillId="0" borderId="0" xfId="0" applyFont="1"/>
    <xf numFmtId="0" fontId="35" fillId="8" borderId="0" xfId="0" applyFont="1" applyFill="1" applyAlignment="1">
      <alignment horizontal="left"/>
    </xf>
    <xf numFmtId="0" fontId="17" fillId="8" borderId="0" xfId="0" applyFont="1" applyFill="1" applyAlignment="1">
      <alignment horizontal="left"/>
    </xf>
    <xf numFmtId="0" fontId="0" fillId="8" borderId="0" xfId="0" applyFill="1"/>
    <xf numFmtId="0" fontId="3" fillId="2" borderId="0" xfId="0" applyFont="1" applyFill="1" applyBorder="1"/>
    <xf numFmtId="0" fontId="19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3" fillId="0" borderId="0" xfId="0" applyFont="1" applyFill="1" applyBorder="1"/>
    <xf numFmtId="0" fontId="0" fillId="0" borderId="18" xfId="0" applyBorder="1"/>
    <xf numFmtId="0" fontId="0" fillId="0" borderId="18" xfId="0" applyBorder="1" applyAlignment="1">
      <alignment horizontal="center"/>
    </xf>
    <xf numFmtId="14" fontId="3" fillId="0" borderId="0" xfId="0" applyNumberFormat="1" applyFont="1" applyAlignment="1"/>
    <xf numFmtId="0" fontId="0" fillId="6" borderId="10" xfId="0" applyFill="1" applyBorder="1"/>
    <xf numFmtId="0" fontId="38" fillId="2" borderId="0" xfId="0" applyFont="1" applyFill="1"/>
    <xf numFmtId="0" fontId="35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0" fillId="0" borderId="9" xfId="0" applyBorder="1" applyAlignment="1">
      <alignment horizontal="center"/>
    </xf>
    <xf numFmtId="0" fontId="0" fillId="2" borderId="0" xfId="0" applyFont="1" applyFill="1" applyAlignment="1">
      <alignment horizontal="center"/>
    </xf>
    <xf numFmtId="0" fontId="3" fillId="9" borderId="10" xfId="0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2" fontId="29" fillId="9" borderId="10" xfId="0" applyNumberFormat="1" applyFont="1" applyFill="1" applyBorder="1" applyAlignment="1">
      <alignment horizontal="center"/>
    </xf>
    <xf numFmtId="0" fontId="2" fillId="9" borderId="10" xfId="0" applyFont="1" applyFill="1" applyBorder="1" applyAlignment="1"/>
    <xf numFmtId="0" fontId="0" fillId="9" borderId="10" xfId="0" applyFill="1" applyBorder="1"/>
    <xf numFmtId="0" fontId="2" fillId="7" borderId="10" xfId="0" applyFont="1" applyFill="1" applyBorder="1" applyAlignment="1"/>
    <xf numFmtId="0" fontId="12" fillId="12" borderId="0" xfId="0" applyFont="1" applyFill="1"/>
    <xf numFmtId="0" fontId="0" fillId="12" borderId="0" xfId="0" applyFill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6" borderId="10" xfId="0" applyFont="1" applyFill="1" applyBorder="1" applyAlignment="1"/>
    <xf numFmtId="0" fontId="0" fillId="9" borderId="18" xfId="0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" fontId="3" fillId="9" borderId="10" xfId="0" applyNumberFormat="1" applyFont="1" applyFill="1" applyBorder="1" applyAlignment="1">
      <alignment horizontal="center" vertical="center"/>
    </xf>
    <xf numFmtId="1" fontId="0" fillId="9" borderId="10" xfId="0" applyNumberFormat="1" applyFont="1" applyFill="1" applyBorder="1" applyAlignment="1">
      <alignment horizontal="center"/>
    </xf>
    <xf numFmtId="0" fontId="0" fillId="0" borderId="13" xfId="0" applyFont="1" applyFill="1" applyBorder="1"/>
    <xf numFmtId="0" fontId="3" fillId="9" borderId="9" xfId="0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2" fontId="29" fillId="9" borderId="9" xfId="0" applyNumberFormat="1" applyFont="1" applyFill="1" applyBorder="1" applyAlignment="1">
      <alignment horizontal="center"/>
    </xf>
    <xf numFmtId="0" fontId="22" fillId="9" borderId="0" xfId="0" applyFont="1" applyFill="1"/>
    <xf numFmtId="0" fontId="0" fillId="9" borderId="0" xfId="0" applyFill="1"/>
    <xf numFmtId="0" fontId="4" fillId="6" borderId="10" xfId="0" applyFont="1" applyFill="1" applyBorder="1" applyAlignment="1">
      <alignment horizontal="left"/>
    </xf>
    <xf numFmtId="0" fontId="3" fillId="6" borderId="10" xfId="0" applyFont="1" applyFill="1" applyBorder="1" applyAlignment="1"/>
    <xf numFmtId="0" fontId="4" fillId="9" borderId="10" xfId="0" applyFont="1" applyFill="1" applyBorder="1" applyAlignment="1">
      <alignment horizontal="left"/>
    </xf>
    <xf numFmtId="0" fontId="9" fillId="6" borderId="10" xfId="0" applyFont="1" applyFill="1" applyBorder="1" applyAlignment="1"/>
    <xf numFmtId="0" fontId="9" fillId="9" borderId="10" xfId="0" applyFont="1" applyFill="1" applyBorder="1" applyAlignment="1"/>
    <xf numFmtId="0" fontId="33" fillId="5" borderId="0" xfId="0" applyFont="1" applyFill="1" applyBorder="1" applyAlignment="1">
      <alignment horizontal="center"/>
    </xf>
    <xf numFmtId="0" fontId="33" fillId="5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168" fontId="0" fillId="2" borderId="9" xfId="0" applyNumberFormat="1" applyFill="1" applyBorder="1" applyAlignment="1">
      <alignment horizontal="center"/>
    </xf>
    <xf numFmtId="167" fontId="0" fillId="2" borderId="10" xfId="0" applyNumberFormat="1" applyFill="1" applyBorder="1" applyAlignment="1">
      <alignment horizontal="center"/>
    </xf>
    <xf numFmtId="168" fontId="0" fillId="2" borderId="10" xfId="0" applyNumberFormat="1" applyFill="1" applyBorder="1" applyAlignment="1">
      <alignment horizontal="center"/>
    </xf>
    <xf numFmtId="0" fontId="0" fillId="11" borderId="17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33" fillId="2" borderId="7" xfId="0" applyFont="1" applyFill="1" applyBorder="1" applyAlignment="1">
      <alignment horizontal="center"/>
    </xf>
    <xf numFmtId="167" fontId="0" fillId="2" borderId="9" xfId="0" applyNumberForma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167" fontId="0" fillId="2" borderId="0" xfId="0" applyNumberFormat="1" applyFill="1" applyBorder="1" applyAlignment="1">
      <alignment horizontal="center" wrapText="1"/>
    </xf>
    <xf numFmtId="167" fontId="0" fillId="2" borderId="7" xfId="0" applyNumberFormat="1" applyFill="1" applyBorder="1" applyAlignment="1">
      <alignment horizontal="center" wrapText="1"/>
    </xf>
    <xf numFmtId="167" fontId="0" fillId="2" borderId="12" xfId="0" applyNumberFormat="1" applyFill="1" applyBorder="1" applyAlignment="1">
      <alignment horizontal="center"/>
    </xf>
    <xf numFmtId="169" fontId="19" fillId="0" borderId="0" xfId="0" applyNumberFormat="1" applyFont="1" applyAlignment="1">
      <alignment horizontal="center"/>
    </xf>
    <xf numFmtId="167" fontId="0" fillId="2" borderId="0" xfId="0" applyNumberFormat="1" applyFont="1" applyFill="1" applyBorder="1" applyAlignment="1">
      <alignment horizontal="center" wrapText="1"/>
    </xf>
    <xf numFmtId="167" fontId="0" fillId="2" borderId="7" xfId="0" applyNumberFormat="1" applyFont="1" applyFill="1" applyBorder="1" applyAlignment="1">
      <alignment horizontal="center" wrapText="1"/>
    </xf>
    <xf numFmtId="168" fontId="0" fillId="2" borderId="18" xfId="0" applyNumberFormat="1" applyFont="1" applyFill="1" applyBorder="1" applyAlignment="1">
      <alignment horizontal="center"/>
    </xf>
    <xf numFmtId="168" fontId="0" fillId="2" borderId="9" xfId="0" applyNumberFormat="1" applyFont="1" applyFill="1" applyBorder="1" applyAlignment="1">
      <alignment horizontal="center"/>
    </xf>
    <xf numFmtId="169" fontId="19" fillId="0" borderId="0" xfId="1" applyNumberFormat="1" applyFont="1" applyAlignment="1">
      <alignment horizontal="center"/>
    </xf>
    <xf numFmtId="169" fontId="47" fillId="0" borderId="0" xfId="1" applyNumberFormat="1" applyFont="1" applyAlignment="1">
      <alignment horizontal="center"/>
    </xf>
    <xf numFmtId="168" fontId="0" fillId="2" borderId="10" xfId="0" applyNumberFormat="1" applyFont="1" applyFill="1" applyBorder="1" applyAlignment="1">
      <alignment horizontal="center"/>
    </xf>
    <xf numFmtId="167" fontId="0" fillId="2" borderId="9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168" fontId="0" fillId="2" borderId="10" xfId="0" applyNumberFormat="1" applyFont="1" applyFill="1" applyBorder="1" applyAlignment="1">
      <alignment horizontal="center" vertical="center"/>
    </xf>
    <xf numFmtId="165" fontId="9" fillId="7" borderId="9" xfId="0" applyNumberFormat="1" applyFont="1" applyFill="1" applyBorder="1" applyAlignment="1">
      <alignment horizontal="center"/>
    </xf>
    <xf numFmtId="165" fontId="9" fillId="7" borderId="10" xfId="0" applyNumberFormat="1" applyFont="1" applyFill="1" applyBorder="1" applyAlignment="1">
      <alignment horizontal="center"/>
    </xf>
    <xf numFmtId="0" fontId="4" fillId="6" borderId="10" xfId="0" applyFont="1" applyFill="1" applyBorder="1" applyAlignment="1">
      <alignment horizontal="left"/>
    </xf>
    <xf numFmtId="165" fontId="9" fillId="6" borderId="10" xfId="0" applyNumberFormat="1" applyFont="1" applyFill="1" applyBorder="1" applyAlignment="1">
      <alignment horizontal="center"/>
    </xf>
    <xf numFmtId="0" fontId="4" fillId="7" borderId="10" xfId="0" applyFont="1" applyFill="1" applyBorder="1" applyAlignment="1">
      <alignment horizontal="left"/>
    </xf>
    <xf numFmtId="0" fontId="0" fillId="9" borderId="0" xfId="0" applyFill="1" applyAlignment="1">
      <alignment horizontal="center" wrapText="1"/>
    </xf>
    <xf numFmtId="168" fontId="0" fillId="2" borderId="18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0" fontId="7" fillId="0" borderId="0" xfId="0" applyFont="1" applyAlignment="1">
      <alignment horizontal="center" textRotation="255" wrapText="1"/>
    </xf>
    <xf numFmtId="0" fontId="7" fillId="0" borderId="7" xfId="0" applyFont="1" applyBorder="1" applyAlignment="1">
      <alignment horizontal="center" textRotation="255" wrapText="1"/>
    </xf>
    <xf numFmtId="167" fontId="0" fillId="2" borderId="0" xfId="0" applyNumberFormat="1" applyFill="1" applyBorder="1" applyAlignment="1">
      <alignment horizontal="center"/>
    </xf>
    <xf numFmtId="0" fontId="3" fillId="7" borderId="10" xfId="0" applyFont="1" applyFill="1" applyBorder="1" applyAlignment="1"/>
    <xf numFmtId="0" fontId="3" fillId="6" borderId="10" xfId="0" applyFont="1" applyFill="1" applyBorder="1" applyAlignment="1"/>
    <xf numFmtId="0" fontId="48" fillId="6" borderId="10" xfId="0" applyFont="1" applyFill="1" applyBorder="1" applyAlignment="1"/>
    <xf numFmtId="0" fontId="5" fillId="7" borderId="9" xfId="0" applyFont="1" applyFill="1" applyBorder="1" applyAlignment="1"/>
    <xf numFmtId="165" fontId="9" fillId="6" borderId="9" xfId="0" applyNumberFormat="1" applyFont="1" applyFill="1" applyBorder="1" applyAlignment="1">
      <alignment horizontal="center"/>
    </xf>
    <xf numFmtId="0" fontId="4" fillId="7" borderId="9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14" fontId="0" fillId="0" borderId="0" xfId="0" applyNumberFormat="1" applyAlignment="1">
      <alignment horizontal="left"/>
    </xf>
    <xf numFmtId="0" fontId="5" fillId="0" borderId="7" xfId="0" applyFont="1" applyBorder="1" applyAlignment="1">
      <alignment horizontal="center"/>
    </xf>
    <xf numFmtId="167" fontId="0" fillId="2" borderId="18" xfId="0" applyNumberForma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9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4" fillId="9" borderId="9" xfId="0" applyFont="1" applyFill="1" applyBorder="1" applyAlignment="1">
      <alignment horizontal="left"/>
    </xf>
    <xf numFmtId="165" fontId="9" fillId="9" borderId="9" xfId="0" applyNumberFormat="1" applyFont="1" applyFill="1" applyBorder="1" applyAlignment="1">
      <alignment horizontal="center"/>
    </xf>
    <xf numFmtId="0" fontId="5" fillId="9" borderId="9" xfId="0" applyFont="1" applyFill="1" applyBorder="1" applyAlignment="1"/>
    <xf numFmtId="0" fontId="4" fillId="9" borderId="10" xfId="0" applyFont="1" applyFill="1" applyBorder="1" applyAlignment="1">
      <alignment horizontal="left"/>
    </xf>
    <xf numFmtId="165" fontId="9" fillId="9" borderId="10" xfId="0" applyNumberFormat="1" applyFont="1" applyFill="1" applyBorder="1" applyAlignment="1">
      <alignment horizontal="center"/>
    </xf>
    <xf numFmtId="0" fontId="5" fillId="9" borderId="10" xfId="0" applyFont="1" applyFill="1" applyBorder="1" applyAlignment="1"/>
    <xf numFmtId="0" fontId="3" fillId="9" borderId="10" xfId="0" applyFont="1" applyFill="1" applyBorder="1" applyAlignment="1"/>
    <xf numFmtId="169" fontId="25" fillId="0" borderId="0" xfId="1" applyNumberFormat="1" applyFont="1" applyAlignment="1">
      <alignment horizontal="center"/>
    </xf>
    <xf numFmtId="169" fontId="53" fillId="0" borderId="0" xfId="1" applyNumberFormat="1" applyFont="1" applyAlignment="1">
      <alignment horizontal="center"/>
    </xf>
    <xf numFmtId="169" fontId="25" fillId="0" borderId="0" xfId="0" applyNumberFormat="1" applyFont="1" applyAlignment="1">
      <alignment horizontal="center"/>
    </xf>
    <xf numFmtId="0" fontId="5" fillId="10" borderId="0" xfId="0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53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99"/>
      <color rgb="FF99FF66"/>
      <color rgb="FFFF9999"/>
      <color rgb="FFFF3399"/>
      <color rgb="FFCC6600"/>
      <color rgb="FF663300"/>
      <color rgb="FF3317A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19050</xdr:rowOff>
    </xdr:from>
    <xdr:to>
      <xdr:col>11</xdr:col>
      <xdr:colOff>152400</xdr:colOff>
      <xdr:row>2</xdr:row>
      <xdr:rowOff>158217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" y="19050"/>
          <a:ext cx="1219200" cy="596367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19050</xdr:rowOff>
    </xdr:from>
    <xdr:to>
      <xdr:col>11</xdr:col>
      <xdr:colOff>200025</xdr:colOff>
      <xdr:row>3</xdr:row>
      <xdr:rowOff>129642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" y="19050"/>
          <a:ext cx="1219200" cy="596367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0"/>
  <sheetViews>
    <sheetView view="pageBreakPreview" topLeftCell="A18" zoomScaleNormal="100" zoomScaleSheetLayoutView="100" workbookViewId="0">
      <selection activeCell="U30" sqref="U30:V270"/>
    </sheetView>
  </sheetViews>
  <sheetFormatPr defaultRowHeight="12.75" x14ac:dyDescent="0.2"/>
  <cols>
    <col min="1" max="9" width="4.28515625" customWidth="1"/>
    <col min="10" max="10" width="5" customWidth="1"/>
    <col min="11" max="21" width="4.28515625" customWidth="1"/>
    <col min="22" max="22" width="5.28515625" customWidth="1"/>
  </cols>
  <sheetData>
    <row r="1" spans="1:22" ht="18" x14ac:dyDescent="0.25">
      <c r="A1" s="265"/>
      <c r="B1" s="53"/>
      <c r="C1" s="53"/>
      <c r="D1" s="53"/>
      <c r="E1" s="53"/>
      <c r="F1" s="53"/>
      <c r="Q1" s="85"/>
      <c r="R1" s="85"/>
      <c r="S1" s="85" t="s">
        <v>202</v>
      </c>
      <c r="T1" s="85"/>
      <c r="U1" s="85"/>
    </row>
    <row r="2" spans="1:22" ht="18" x14ac:dyDescent="0.25">
      <c r="O2" s="85" t="s">
        <v>243</v>
      </c>
    </row>
    <row r="3" spans="1:22" ht="14.25" customHeight="1" x14ac:dyDescent="0.2">
      <c r="A3" s="428" t="s">
        <v>285</v>
      </c>
      <c r="B3" s="429"/>
      <c r="C3" s="429"/>
      <c r="D3" s="429"/>
      <c r="E3" s="430"/>
    </row>
    <row r="4" spans="1:22" ht="15.75" x14ac:dyDescent="0.25">
      <c r="A4" s="431"/>
      <c r="B4" s="432"/>
      <c r="C4" s="432"/>
      <c r="D4" s="432"/>
      <c r="E4" s="433"/>
      <c r="O4" s="253"/>
      <c r="P4" s="53"/>
      <c r="Q4" s="53"/>
      <c r="R4" s="13"/>
      <c r="S4" s="53"/>
      <c r="T4" s="53"/>
      <c r="U4" s="53"/>
      <c r="V4" s="53"/>
    </row>
    <row r="5" spans="1:22" x14ac:dyDescent="0.2">
      <c r="H5" s="381" t="s">
        <v>127</v>
      </c>
      <c r="I5" s="381"/>
      <c r="J5" s="11" t="s">
        <v>100</v>
      </c>
      <c r="K5" s="381" t="s">
        <v>99</v>
      </c>
      <c r="L5" s="381"/>
      <c r="M5" s="11" t="s">
        <v>62</v>
      </c>
      <c r="R5" s="425" t="s">
        <v>284</v>
      </c>
      <c r="S5" s="425"/>
      <c r="T5" s="425"/>
      <c r="U5" s="425"/>
      <c r="V5" s="13"/>
    </row>
    <row r="6" spans="1:22" ht="12.75" customHeight="1" x14ac:dyDescent="0.2">
      <c r="A6" s="65"/>
      <c r="B6" s="65"/>
      <c r="C6" s="65"/>
      <c r="D6" s="65"/>
      <c r="E6" s="65"/>
      <c r="F6" s="390" t="s">
        <v>27</v>
      </c>
      <c r="G6" s="390"/>
      <c r="H6" s="66" t="s">
        <v>128</v>
      </c>
      <c r="I6" s="66" t="s">
        <v>129</v>
      </c>
      <c r="J6" s="98" t="s">
        <v>96</v>
      </c>
      <c r="K6" s="98" t="s">
        <v>0</v>
      </c>
      <c r="L6" s="66" t="s">
        <v>1</v>
      </c>
      <c r="M6" s="98" t="s">
        <v>63</v>
      </c>
      <c r="N6" s="426" t="s">
        <v>2</v>
      </c>
      <c r="O6" s="426"/>
      <c r="P6" s="426"/>
      <c r="Q6" s="65"/>
      <c r="R6" s="240" t="s">
        <v>214</v>
      </c>
      <c r="S6" s="211"/>
      <c r="T6" s="211"/>
      <c r="U6" s="211"/>
      <c r="V6" s="211"/>
    </row>
    <row r="7" spans="1:22" ht="15.75" x14ac:dyDescent="0.25">
      <c r="A7" s="409" t="s">
        <v>139</v>
      </c>
      <c r="B7" s="409"/>
      <c r="C7" s="409"/>
      <c r="D7" s="409"/>
      <c r="E7" s="409"/>
      <c r="F7" s="410">
        <f>H7/(H7+I7)</f>
        <v>0.54571428571428571</v>
      </c>
      <c r="G7" s="410"/>
      <c r="H7" s="285">
        <f>I69</f>
        <v>191</v>
      </c>
      <c r="I7" s="285">
        <f>J69</f>
        <v>159</v>
      </c>
      <c r="J7" s="61" t="s">
        <v>299</v>
      </c>
      <c r="K7" s="286">
        <f>N69</f>
        <v>21</v>
      </c>
      <c r="L7" s="286">
        <f>O69</f>
        <v>14</v>
      </c>
      <c r="M7" s="284">
        <f>H69</f>
        <v>4.2142857142857144</v>
      </c>
      <c r="N7" s="304" t="s">
        <v>283</v>
      </c>
      <c r="O7" s="304"/>
      <c r="P7" s="304"/>
      <c r="Q7" s="304"/>
      <c r="R7" s="318" t="s">
        <v>289</v>
      </c>
      <c r="S7" s="304"/>
      <c r="T7" s="304"/>
      <c r="U7" s="304"/>
      <c r="V7" s="304"/>
    </row>
    <row r="8" spans="1:22" ht="15.75" x14ac:dyDescent="0.25">
      <c r="A8" s="409" t="s">
        <v>68</v>
      </c>
      <c r="B8" s="409"/>
      <c r="C8" s="409"/>
      <c r="D8" s="409"/>
      <c r="E8" s="409"/>
      <c r="F8" s="410">
        <f t="shared" ref="F8" si="0">H8/(H8+I8)</f>
        <v>0.54285714285714282</v>
      </c>
      <c r="G8" s="410"/>
      <c r="H8" s="285">
        <f>I253</f>
        <v>190</v>
      </c>
      <c r="I8" s="285">
        <f>J253</f>
        <v>160</v>
      </c>
      <c r="J8" s="61" t="s">
        <v>263</v>
      </c>
      <c r="K8" s="287">
        <f>N253</f>
        <v>21</v>
      </c>
      <c r="L8" s="287">
        <f>O253</f>
        <v>14</v>
      </c>
      <c r="M8" s="284">
        <f>H253</f>
        <v>5</v>
      </c>
      <c r="N8" s="419" t="s">
        <v>69</v>
      </c>
      <c r="O8" s="419"/>
      <c r="P8" s="419"/>
      <c r="Q8" s="419"/>
      <c r="R8" s="327" t="s">
        <v>98</v>
      </c>
      <c r="S8" s="327"/>
      <c r="T8" s="327"/>
      <c r="U8" s="327"/>
      <c r="V8" s="327"/>
    </row>
    <row r="9" spans="1:22" ht="15.75" x14ac:dyDescent="0.25">
      <c r="A9" s="409" t="s">
        <v>126</v>
      </c>
      <c r="B9" s="409"/>
      <c r="C9" s="409"/>
      <c r="D9" s="409"/>
      <c r="E9" s="409"/>
      <c r="F9" s="410">
        <f>H9/(H9+I9)</f>
        <v>0.53500000000000003</v>
      </c>
      <c r="G9" s="410"/>
      <c r="H9" s="285">
        <f>I271</f>
        <v>214</v>
      </c>
      <c r="I9" s="285">
        <f>J271</f>
        <v>186</v>
      </c>
      <c r="J9" s="61" t="s">
        <v>308</v>
      </c>
      <c r="K9" s="286">
        <f>N271</f>
        <v>20</v>
      </c>
      <c r="L9" s="286">
        <f>O271</f>
        <v>20</v>
      </c>
      <c r="M9" s="284">
        <f>H271</f>
        <v>4.375</v>
      </c>
      <c r="N9" s="420" t="s">
        <v>264</v>
      </c>
      <c r="O9" s="420"/>
      <c r="P9" s="420"/>
      <c r="Q9" s="420"/>
      <c r="R9" s="327" t="s">
        <v>290</v>
      </c>
      <c r="S9" s="327"/>
      <c r="T9" s="327"/>
      <c r="U9" s="327"/>
      <c r="V9" s="327"/>
    </row>
    <row r="10" spans="1:22" ht="15.75" x14ac:dyDescent="0.25">
      <c r="A10" s="409" t="s">
        <v>131</v>
      </c>
      <c r="B10" s="409"/>
      <c r="C10" s="409"/>
      <c r="D10" s="409"/>
      <c r="E10" s="409"/>
      <c r="F10" s="422">
        <f t="shared" ref="F10" si="1">H10/(H10+I10)</f>
        <v>0.51749999999999996</v>
      </c>
      <c r="G10" s="422"/>
      <c r="H10" s="285">
        <f>I158</f>
        <v>207</v>
      </c>
      <c r="I10" s="285">
        <f>J158</f>
        <v>193</v>
      </c>
      <c r="J10" s="61" t="s">
        <v>300</v>
      </c>
      <c r="K10" s="287">
        <f>N158</f>
        <v>20</v>
      </c>
      <c r="L10" s="287">
        <f>O158</f>
        <v>20</v>
      </c>
      <c r="M10" s="284">
        <f>H158</f>
        <v>4.9444444444444446</v>
      </c>
      <c r="N10" s="419" t="s">
        <v>142</v>
      </c>
      <c r="O10" s="419"/>
      <c r="P10" s="419"/>
      <c r="Q10" s="419"/>
      <c r="R10" s="327" t="s">
        <v>291</v>
      </c>
      <c r="S10" s="327"/>
      <c r="T10" s="327"/>
      <c r="U10" s="327"/>
      <c r="V10" s="327"/>
    </row>
    <row r="11" spans="1:22" ht="15.75" x14ac:dyDescent="0.25">
      <c r="A11" s="311" t="s">
        <v>138</v>
      </c>
      <c r="B11" s="311"/>
      <c r="C11" s="311"/>
      <c r="D11" s="311"/>
      <c r="E11" s="311"/>
      <c r="F11" s="410">
        <f>H11/(H11+I11)</f>
        <v>0.51142857142857145</v>
      </c>
      <c r="G11" s="410"/>
      <c r="H11" s="283">
        <f>I46</f>
        <v>179</v>
      </c>
      <c r="I11" s="283">
        <f>J46</f>
        <v>171</v>
      </c>
      <c r="J11" s="61" t="s">
        <v>303</v>
      </c>
      <c r="K11" s="301">
        <f>N46</f>
        <v>18</v>
      </c>
      <c r="L11" s="301">
        <f>O46</f>
        <v>17</v>
      </c>
      <c r="M11" s="284">
        <f>H46</f>
        <v>4.3125</v>
      </c>
      <c r="N11" s="304" t="s">
        <v>103</v>
      </c>
      <c r="O11" s="304"/>
      <c r="P11" s="304"/>
      <c r="Q11" s="304"/>
      <c r="R11" s="309" t="s">
        <v>293</v>
      </c>
      <c r="S11" s="304"/>
      <c r="T11" s="304"/>
      <c r="U11" s="304"/>
      <c r="V11" s="304"/>
    </row>
    <row r="12" spans="1:22" ht="15.75" x14ac:dyDescent="0.25">
      <c r="A12" s="409" t="s">
        <v>221</v>
      </c>
      <c r="B12" s="409"/>
      <c r="C12" s="409"/>
      <c r="D12" s="409"/>
      <c r="E12" s="409"/>
      <c r="F12" s="410">
        <f t="shared" ref="F12" si="2">H12/(H12+I12)</f>
        <v>0.49714285714285716</v>
      </c>
      <c r="G12" s="410"/>
      <c r="H12" s="285">
        <f>I214</f>
        <v>174</v>
      </c>
      <c r="I12" s="285">
        <f>J214</f>
        <v>176</v>
      </c>
      <c r="J12" s="61" t="s">
        <v>307</v>
      </c>
      <c r="K12" s="286">
        <f>N214</f>
        <v>20</v>
      </c>
      <c r="L12" s="286">
        <f>O214</f>
        <v>15</v>
      </c>
      <c r="M12" s="284">
        <f>H214</f>
        <v>4.5714285714285712</v>
      </c>
      <c r="N12" s="419" t="s">
        <v>142</v>
      </c>
      <c r="O12" s="419"/>
      <c r="P12" s="419"/>
      <c r="Q12" s="419"/>
      <c r="R12" s="328" t="s">
        <v>97</v>
      </c>
      <c r="S12" s="328"/>
      <c r="T12" s="328"/>
      <c r="U12" s="328"/>
      <c r="V12" s="328"/>
    </row>
    <row r="13" spans="1:22" ht="15.75" x14ac:dyDescent="0.25">
      <c r="A13" s="311" t="s">
        <v>261</v>
      </c>
      <c r="B13" s="311"/>
      <c r="C13" s="311"/>
      <c r="D13" s="311"/>
      <c r="E13" s="311"/>
      <c r="F13" s="410">
        <f>H13/(H13+I13)</f>
        <v>0.49249999999999999</v>
      </c>
      <c r="G13" s="410"/>
      <c r="H13" s="283">
        <f>I235</f>
        <v>197</v>
      </c>
      <c r="I13" s="283">
        <f>J235</f>
        <v>203</v>
      </c>
      <c r="J13" s="61" t="s">
        <v>299</v>
      </c>
      <c r="K13" s="287">
        <f>N235</f>
        <v>21</v>
      </c>
      <c r="L13" s="287">
        <f>O235</f>
        <v>19</v>
      </c>
      <c r="M13" s="284">
        <f>H235</f>
        <v>4</v>
      </c>
      <c r="N13" s="315" t="s">
        <v>175</v>
      </c>
      <c r="O13" s="314"/>
      <c r="P13" s="314"/>
      <c r="Q13" s="314"/>
      <c r="R13" s="328" t="s">
        <v>287</v>
      </c>
      <c r="S13" s="328"/>
      <c r="T13" s="328"/>
      <c r="U13" s="328"/>
      <c r="V13" s="328"/>
    </row>
    <row r="14" spans="1:22" ht="15.75" x14ac:dyDescent="0.25">
      <c r="A14" s="411" t="s">
        <v>82</v>
      </c>
      <c r="B14" s="411"/>
      <c r="C14" s="411"/>
      <c r="D14" s="411"/>
      <c r="E14" s="411"/>
      <c r="F14" s="408">
        <f>H14/(H14+I14)</f>
        <v>0.49142857142857144</v>
      </c>
      <c r="G14" s="408"/>
      <c r="H14" s="291">
        <f>I196</f>
        <v>172</v>
      </c>
      <c r="I14" s="291">
        <f>J196</f>
        <v>178</v>
      </c>
      <c r="J14" s="64" t="s">
        <v>301</v>
      </c>
      <c r="K14" s="292">
        <f>N196</f>
        <v>17</v>
      </c>
      <c r="L14" s="292">
        <f>O196</f>
        <v>18</v>
      </c>
      <c r="M14" s="290">
        <f>H196</f>
        <v>4.7777777777777777</v>
      </c>
      <c r="N14" s="418" t="s">
        <v>103</v>
      </c>
      <c r="O14" s="418"/>
      <c r="P14" s="418"/>
      <c r="Q14" s="418"/>
      <c r="R14" s="329" t="s">
        <v>94</v>
      </c>
      <c r="S14" s="329"/>
      <c r="T14" s="329"/>
      <c r="U14" s="329"/>
      <c r="V14" s="329"/>
    </row>
    <row r="15" spans="1:22" ht="15.75" x14ac:dyDescent="0.25">
      <c r="A15" s="423" t="s">
        <v>101</v>
      </c>
      <c r="B15" s="423"/>
      <c r="C15" s="423"/>
      <c r="D15" s="423"/>
      <c r="E15" s="423"/>
      <c r="F15" s="407">
        <f>H15/(H15+I15)</f>
        <v>0.48571428571428571</v>
      </c>
      <c r="G15" s="407"/>
      <c r="H15" s="305">
        <f>I86</f>
        <v>170</v>
      </c>
      <c r="I15" s="305">
        <f>J86</f>
        <v>180</v>
      </c>
      <c r="J15" s="62" t="s">
        <v>302</v>
      </c>
      <c r="K15" s="316">
        <f>N86</f>
        <v>17</v>
      </c>
      <c r="L15" s="316">
        <f>O86</f>
        <v>18</v>
      </c>
      <c r="M15" s="307">
        <f>H86</f>
        <v>5</v>
      </c>
      <c r="N15" s="317" t="s">
        <v>101</v>
      </c>
      <c r="O15" s="317"/>
      <c r="P15" s="317"/>
      <c r="Q15" s="317"/>
      <c r="R15" s="63" t="s">
        <v>292</v>
      </c>
      <c r="S15" s="317"/>
      <c r="T15" s="317"/>
      <c r="U15" s="317"/>
      <c r="V15" s="317"/>
    </row>
    <row r="16" spans="1:22" ht="15.75" x14ac:dyDescent="0.25">
      <c r="A16" s="411" t="s">
        <v>135</v>
      </c>
      <c r="B16" s="411"/>
      <c r="C16" s="411"/>
      <c r="D16" s="411"/>
      <c r="E16" s="411"/>
      <c r="F16" s="408">
        <f t="shared" ref="F16" si="3">H16/(H16+I16)</f>
        <v>0.48</v>
      </c>
      <c r="G16" s="408"/>
      <c r="H16" s="291">
        <f>I123</f>
        <v>192</v>
      </c>
      <c r="I16" s="291">
        <f>J123</f>
        <v>208</v>
      </c>
      <c r="J16" s="64" t="s">
        <v>304</v>
      </c>
      <c r="K16" s="292">
        <f>N123</f>
        <v>18</v>
      </c>
      <c r="L16" s="292">
        <f>O123</f>
        <v>22</v>
      </c>
      <c r="M16" s="290">
        <f>H123</f>
        <v>4.666666666666667</v>
      </c>
      <c r="N16" s="418" t="s">
        <v>140</v>
      </c>
      <c r="O16" s="418"/>
      <c r="P16" s="418"/>
      <c r="Q16" s="418"/>
      <c r="R16" s="329" t="s">
        <v>286</v>
      </c>
      <c r="S16" s="329"/>
      <c r="T16" s="329"/>
      <c r="U16" s="329"/>
      <c r="V16" s="329"/>
    </row>
    <row r="17" spans="1:22" ht="15.75" x14ac:dyDescent="0.25">
      <c r="A17" s="423" t="s">
        <v>137</v>
      </c>
      <c r="B17" s="423"/>
      <c r="C17" s="423"/>
      <c r="D17" s="423"/>
      <c r="E17" s="423"/>
      <c r="F17" s="407">
        <f>H17/(H17+I17)</f>
        <v>0.47714285714285715</v>
      </c>
      <c r="G17" s="407"/>
      <c r="H17" s="305">
        <f>I140</f>
        <v>167</v>
      </c>
      <c r="I17" s="305">
        <f>J140</f>
        <v>183</v>
      </c>
      <c r="J17" s="62" t="s">
        <v>306</v>
      </c>
      <c r="K17" s="306">
        <f>N140</f>
        <v>14</v>
      </c>
      <c r="L17" s="306">
        <f>O140</f>
        <v>21</v>
      </c>
      <c r="M17" s="307">
        <f>H140</f>
        <v>4.833333333333333</v>
      </c>
      <c r="N17" s="421" t="s">
        <v>143</v>
      </c>
      <c r="O17" s="421"/>
      <c r="P17" s="421"/>
      <c r="Q17" s="421"/>
      <c r="R17" s="310" t="s">
        <v>294</v>
      </c>
      <c r="S17" s="308"/>
      <c r="T17" s="308"/>
      <c r="U17" s="308"/>
      <c r="V17" s="308"/>
    </row>
    <row r="18" spans="1:22" ht="15.75" x14ac:dyDescent="0.25">
      <c r="A18" s="312" t="s">
        <v>134</v>
      </c>
      <c r="B18" s="312"/>
      <c r="C18" s="312"/>
      <c r="D18" s="312"/>
      <c r="E18" s="312"/>
      <c r="F18" s="408">
        <f t="shared" ref="F18" si="4">H18/(H18+I18)</f>
        <v>0.47142857142857142</v>
      </c>
      <c r="G18" s="408"/>
      <c r="H18" s="288">
        <f>I103</f>
        <v>165</v>
      </c>
      <c r="I18" s="288">
        <f>J103</f>
        <v>185</v>
      </c>
      <c r="J18" s="64" t="s">
        <v>305</v>
      </c>
      <c r="K18" s="289">
        <f>N103</f>
        <v>15</v>
      </c>
      <c r="L18" s="289">
        <f>O103</f>
        <v>20</v>
      </c>
      <c r="M18" s="290">
        <f>H103</f>
        <v>5</v>
      </c>
      <c r="N18" s="313" t="s">
        <v>15</v>
      </c>
      <c r="O18" s="313"/>
      <c r="P18" s="313"/>
      <c r="Q18" s="313"/>
      <c r="R18" s="329" t="s">
        <v>288</v>
      </c>
      <c r="S18" s="329"/>
      <c r="T18" s="329"/>
      <c r="U18" s="329"/>
      <c r="V18" s="329"/>
    </row>
    <row r="19" spans="1:22" ht="15.75" x14ac:dyDescent="0.25">
      <c r="A19" s="411" t="s">
        <v>136</v>
      </c>
      <c r="B19" s="411"/>
      <c r="C19" s="411"/>
      <c r="D19" s="411"/>
      <c r="E19" s="411"/>
      <c r="F19" s="408">
        <f>H19/(H19+I19)</f>
        <v>0.45500000000000002</v>
      </c>
      <c r="G19" s="408"/>
      <c r="H19" s="291">
        <f>I179</f>
        <v>182</v>
      </c>
      <c r="I19" s="291">
        <f>J179</f>
        <v>218</v>
      </c>
      <c r="J19" s="64" t="s">
        <v>302</v>
      </c>
      <c r="K19" s="293">
        <f>N179</f>
        <v>18</v>
      </c>
      <c r="L19" s="293">
        <f>O179</f>
        <v>22</v>
      </c>
      <c r="M19" s="290">
        <f>H179</f>
        <v>4.7777777777777777</v>
      </c>
      <c r="N19" s="418" t="s">
        <v>141</v>
      </c>
      <c r="O19" s="418"/>
      <c r="P19" s="418"/>
      <c r="Q19" s="418"/>
      <c r="R19" s="330" t="s">
        <v>263</v>
      </c>
      <c r="S19" s="330"/>
      <c r="T19" s="330"/>
      <c r="U19" s="330"/>
      <c r="V19" s="330"/>
    </row>
    <row r="20" spans="1:22" x14ac:dyDescent="0.2">
      <c r="A20" s="434"/>
      <c r="B20" s="434"/>
      <c r="C20" s="434"/>
      <c r="D20" s="434"/>
      <c r="E20" s="434"/>
      <c r="F20" s="381"/>
      <c r="G20" s="381"/>
      <c r="H20" s="245">
        <f>SUM(H7:H19)</f>
        <v>2400</v>
      </c>
      <c r="I20" s="245">
        <f>SUM(I7:I19)</f>
        <v>2400</v>
      </c>
      <c r="J20" s="84"/>
      <c r="K20" s="245">
        <f>SUM(K7:K19)</f>
        <v>240</v>
      </c>
      <c r="L20" s="245">
        <f>SUM(L7:L19)</f>
        <v>240</v>
      </c>
      <c r="M20" s="222">
        <f>AVERAGE(M7:M19)</f>
        <v>4.6517857142857144</v>
      </c>
      <c r="N20" s="381"/>
      <c r="O20" s="381"/>
      <c r="P20" s="381"/>
      <c r="Q20" s="381"/>
      <c r="R20" s="332"/>
      <c r="S20" s="332"/>
      <c r="T20" s="332"/>
      <c r="U20" s="332"/>
      <c r="V20" s="332"/>
    </row>
    <row r="21" spans="1:22" x14ac:dyDescent="0.2">
      <c r="A21" s="247"/>
      <c r="B21" s="247"/>
      <c r="C21" s="247"/>
      <c r="D21" s="247"/>
      <c r="E21" s="247"/>
      <c r="F21" s="247"/>
      <c r="G21" s="247"/>
      <c r="H21" s="247"/>
      <c r="I21" s="248"/>
      <c r="J21" s="248"/>
      <c r="K21" s="248"/>
      <c r="L21" s="248"/>
      <c r="M21" s="248"/>
      <c r="N21" s="247"/>
      <c r="O21" s="247"/>
      <c r="P21" s="247"/>
      <c r="Q21" s="247"/>
      <c r="R21" s="247"/>
      <c r="S21" s="247"/>
      <c r="T21" s="247"/>
      <c r="U21" s="247"/>
      <c r="V21" s="247"/>
    </row>
    <row r="22" spans="1:22" x14ac:dyDescent="0.2">
      <c r="A22" s="14" t="s">
        <v>222</v>
      </c>
    </row>
    <row r="24" spans="1:22" x14ac:dyDescent="0.2">
      <c r="A24" s="331" t="s">
        <v>234</v>
      </c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</row>
    <row r="25" spans="1:22" x14ac:dyDescent="0.2">
      <c r="A25" s="331" t="s">
        <v>208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</row>
    <row r="26" spans="1:22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x14ac:dyDescent="0.2">
      <c r="A27" s="104" t="s">
        <v>124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</row>
    <row r="28" spans="1:22" x14ac:dyDescent="0.2">
      <c r="A28" s="104" t="s">
        <v>125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</row>
    <row r="29" spans="1:22" x14ac:dyDescent="0.2">
      <c r="P29" s="74"/>
      <c r="Q29" s="74"/>
      <c r="R29" s="74"/>
      <c r="S29" s="74"/>
      <c r="T29" s="74"/>
      <c r="U29" s="74"/>
      <c r="V29" s="74"/>
    </row>
    <row r="30" spans="1:22" ht="12.75" customHeight="1" x14ac:dyDescent="0.2">
      <c r="A30" s="53"/>
      <c r="B30" s="53"/>
      <c r="C30" s="53"/>
      <c r="D30" s="53"/>
      <c r="E30" s="53"/>
      <c r="F30" s="53"/>
      <c r="G30" s="53"/>
      <c r="H30" s="53"/>
      <c r="K30" s="108"/>
      <c r="L30" s="108"/>
      <c r="M30" s="108"/>
      <c r="P30" s="103"/>
      <c r="Q30" s="103"/>
      <c r="R30" s="412" t="s">
        <v>133</v>
      </c>
      <c r="S30" s="412"/>
      <c r="T30" s="412"/>
      <c r="U30" s="436" t="s">
        <v>310</v>
      </c>
      <c r="V30" s="436"/>
    </row>
    <row r="31" spans="1:22" x14ac:dyDescent="0.2">
      <c r="A31" s="207"/>
      <c r="B31" s="53"/>
      <c r="C31" s="53"/>
      <c r="D31" s="53"/>
      <c r="E31" s="53"/>
      <c r="F31" s="53"/>
      <c r="G31" s="53"/>
      <c r="H31" s="53"/>
      <c r="K31" s="108"/>
      <c r="L31" s="108"/>
      <c r="M31" s="108"/>
      <c r="P31" s="103"/>
      <c r="Q31" s="103"/>
      <c r="R31" s="412"/>
      <c r="S31" s="412"/>
      <c r="T31" s="412"/>
      <c r="U31" s="436"/>
      <c r="V31" s="436"/>
    </row>
    <row r="32" spans="1:22" x14ac:dyDescent="0.2">
      <c r="A32" s="53"/>
      <c r="B32" s="386" t="s">
        <v>46</v>
      </c>
      <c r="C32" s="386"/>
      <c r="D32" s="386"/>
      <c r="E32" s="386"/>
      <c r="F32" s="386"/>
      <c r="G32" s="386"/>
      <c r="H32" s="386"/>
      <c r="I32" s="381" t="s">
        <v>127</v>
      </c>
      <c r="J32" s="381"/>
      <c r="K32" s="389" t="s">
        <v>130</v>
      </c>
      <c r="L32" s="389"/>
      <c r="M32" s="415"/>
      <c r="N32" s="381" t="s">
        <v>99</v>
      </c>
      <c r="O32" s="381"/>
      <c r="P32" s="391" t="s">
        <v>95</v>
      </c>
      <c r="Q32" s="391"/>
      <c r="R32" s="412" t="s">
        <v>127</v>
      </c>
      <c r="S32" s="412"/>
      <c r="T32" s="412"/>
      <c r="U32" s="436"/>
      <c r="V32" s="436"/>
    </row>
    <row r="33" spans="1:22" x14ac:dyDescent="0.2">
      <c r="A33" s="208" t="s">
        <v>63</v>
      </c>
      <c r="B33" s="387"/>
      <c r="C33" s="387"/>
      <c r="D33" s="387"/>
      <c r="E33" s="387"/>
      <c r="F33" s="387"/>
      <c r="G33" s="387"/>
      <c r="H33" s="387"/>
      <c r="I33" s="66" t="s">
        <v>128</v>
      </c>
      <c r="J33" s="66" t="s">
        <v>129</v>
      </c>
      <c r="K33" s="390"/>
      <c r="L33" s="390"/>
      <c r="M33" s="416"/>
      <c r="N33" s="66" t="s">
        <v>0</v>
      </c>
      <c r="O33" s="66" t="s">
        <v>1</v>
      </c>
      <c r="P33" s="392"/>
      <c r="Q33" s="392"/>
      <c r="R33" s="107" t="s">
        <v>128</v>
      </c>
      <c r="S33" s="107" t="s">
        <v>129</v>
      </c>
      <c r="T33" s="116" t="s">
        <v>62</v>
      </c>
      <c r="U33" s="115" t="s">
        <v>128</v>
      </c>
      <c r="V33" s="115" t="s">
        <v>129</v>
      </c>
    </row>
    <row r="34" spans="1:22" x14ac:dyDescent="0.2">
      <c r="A34" s="41">
        <v>5.5</v>
      </c>
      <c r="B34" s="50" t="s">
        <v>64</v>
      </c>
      <c r="C34" s="96"/>
      <c r="D34" s="96"/>
      <c r="E34" s="96"/>
      <c r="F34" s="96"/>
      <c r="G34" s="96"/>
      <c r="H34" s="206"/>
      <c r="I34" s="31">
        <v>7</v>
      </c>
      <c r="J34" s="31">
        <v>13</v>
      </c>
      <c r="K34" s="382">
        <f>I34/((I34+J34)/10)</f>
        <v>3.5</v>
      </c>
      <c r="L34" s="382"/>
      <c r="M34" s="93"/>
      <c r="N34" s="112">
        <v>0</v>
      </c>
      <c r="O34" s="113">
        <v>2</v>
      </c>
      <c r="P34" s="383">
        <f>(K34+((I34-J34)*0.05))/10</f>
        <v>0.32</v>
      </c>
      <c r="Q34" s="383"/>
      <c r="R34" s="121">
        <v>40</v>
      </c>
      <c r="S34" s="121">
        <v>40</v>
      </c>
      <c r="T34" s="118">
        <f>R34/((R34+S34)/10)</f>
        <v>5</v>
      </c>
      <c r="U34" s="109">
        <v>3</v>
      </c>
      <c r="V34" s="110">
        <v>7</v>
      </c>
    </row>
    <row r="35" spans="1:22" x14ac:dyDescent="0.2">
      <c r="A35" s="41">
        <v>5</v>
      </c>
      <c r="B35" s="49" t="s">
        <v>207</v>
      </c>
      <c r="C35" s="82"/>
      <c r="D35" s="82"/>
      <c r="E35" s="82"/>
      <c r="F35" s="82"/>
      <c r="G35" s="82"/>
      <c r="H35" s="83"/>
      <c r="I35" s="42">
        <v>28</v>
      </c>
      <c r="J35" s="42">
        <v>22</v>
      </c>
      <c r="K35" s="384">
        <f>I35/((I35+J35)/10)</f>
        <v>5.6</v>
      </c>
      <c r="L35" s="384"/>
      <c r="M35" s="68"/>
      <c r="N35" s="112">
        <v>3</v>
      </c>
      <c r="O35" s="112">
        <v>2</v>
      </c>
      <c r="P35" s="383">
        <f>(K35+((I35-J35)*0.05))/10</f>
        <v>0.59</v>
      </c>
      <c r="Q35" s="383"/>
      <c r="R35" s="122">
        <v>44</v>
      </c>
      <c r="S35" s="122">
        <v>36</v>
      </c>
      <c r="T35" s="119">
        <f>R35/((R35+S35)/10)</f>
        <v>5.5</v>
      </c>
      <c r="U35" s="110">
        <v>0</v>
      </c>
      <c r="V35" s="110">
        <v>0</v>
      </c>
    </row>
    <row r="36" spans="1:22" x14ac:dyDescent="0.2">
      <c r="A36" s="41">
        <v>4.5</v>
      </c>
      <c r="B36" s="52" t="s">
        <v>169</v>
      </c>
      <c r="C36" s="82"/>
      <c r="D36" s="82"/>
      <c r="E36" s="82"/>
      <c r="F36" s="82"/>
      <c r="G36" s="82"/>
      <c r="H36" s="83"/>
      <c r="I36" s="42">
        <v>33</v>
      </c>
      <c r="J36" s="31">
        <v>27</v>
      </c>
      <c r="K36" s="384">
        <f>I36/((I36+J36)/10)</f>
        <v>5.5</v>
      </c>
      <c r="L36" s="384"/>
      <c r="M36" s="68"/>
      <c r="N36" s="112">
        <v>4</v>
      </c>
      <c r="O36" s="112">
        <v>2</v>
      </c>
      <c r="P36" s="383">
        <f>(K36+((I36-J36)*0.05))/10</f>
        <v>0.57999999999999996</v>
      </c>
      <c r="Q36" s="383"/>
      <c r="R36" s="122">
        <v>73</v>
      </c>
      <c r="S36" s="121">
        <v>67</v>
      </c>
      <c r="T36" s="118">
        <f>R36/((R36+S36)/10)</f>
        <v>5.2142857142857144</v>
      </c>
      <c r="U36" s="109">
        <v>0</v>
      </c>
      <c r="V36" s="110">
        <v>0</v>
      </c>
    </row>
    <row r="37" spans="1:22" x14ac:dyDescent="0.2">
      <c r="A37" s="41">
        <v>4.5</v>
      </c>
      <c r="B37" s="111" t="s">
        <v>56</v>
      </c>
      <c r="C37" s="82"/>
      <c r="D37" s="82"/>
      <c r="E37" s="82"/>
      <c r="F37" s="82"/>
      <c r="G37" s="82"/>
      <c r="H37" s="83"/>
      <c r="I37" s="51">
        <v>31</v>
      </c>
      <c r="J37" s="51">
        <v>29</v>
      </c>
      <c r="K37" s="382">
        <f>I37/((I37+J37)/10)</f>
        <v>5.166666666666667</v>
      </c>
      <c r="L37" s="382"/>
      <c r="M37" s="68"/>
      <c r="N37" s="69">
        <v>4</v>
      </c>
      <c r="O37" s="69">
        <v>2</v>
      </c>
      <c r="P37" s="383">
        <f>(K37+((I37-J37)*0.05))/10</f>
        <v>0.52666666666666662</v>
      </c>
      <c r="Q37" s="383"/>
      <c r="R37" s="122">
        <v>42</v>
      </c>
      <c r="S37" s="122">
        <v>48</v>
      </c>
      <c r="T37" s="118">
        <f>R37/((R37+S37)/10)</f>
        <v>4.666666666666667</v>
      </c>
      <c r="U37" s="109">
        <v>3</v>
      </c>
      <c r="V37" s="109">
        <v>7</v>
      </c>
    </row>
    <row r="38" spans="1:22" x14ac:dyDescent="0.2">
      <c r="A38" s="41">
        <v>4.5</v>
      </c>
      <c r="B38" s="50" t="s">
        <v>55</v>
      </c>
      <c r="C38" s="82"/>
      <c r="D38" s="82"/>
      <c r="E38" s="82"/>
      <c r="F38" s="82"/>
      <c r="G38" s="82"/>
      <c r="H38" s="83"/>
      <c r="I38" s="42">
        <v>17</v>
      </c>
      <c r="J38" s="42">
        <v>23</v>
      </c>
      <c r="K38" s="384">
        <f t="shared" ref="K38" si="5">I38/((I38+J38)/10)</f>
        <v>4.25</v>
      </c>
      <c r="L38" s="384"/>
      <c r="M38" s="68"/>
      <c r="N38" s="113">
        <v>1</v>
      </c>
      <c r="O38" s="112">
        <v>3</v>
      </c>
      <c r="P38" s="383">
        <f t="shared" ref="P38" si="6">(K38+((I38-J38)*0.05))/10</f>
        <v>0.39500000000000002</v>
      </c>
      <c r="Q38" s="383"/>
      <c r="R38" s="122">
        <v>57</v>
      </c>
      <c r="S38" s="122">
        <v>53</v>
      </c>
      <c r="T38" s="119">
        <f t="shared" ref="T38" si="7">R38/((R38+S38)/10)</f>
        <v>5.1818181818181817</v>
      </c>
      <c r="U38" s="110">
        <v>0</v>
      </c>
      <c r="V38" s="110">
        <v>0</v>
      </c>
    </row>
    <row r="39" spans="1:22" x14ac:dyDescent="0.2">
      <c r="A39" s="41">
        <v>4</v>
      </c>
      <c r="B39" s="276" t="s">
        <v>239</v>
      </c>
      <c r="C39" s="68"/>
      <c r="H39" s="97"/>
      <c r="I39" s="54">
        <v>27</v>
      </c>
      <c r="J39" s="54">
        <v>33</v>
      </c>
      <c r="K39" s="384">
        <f>I39/((I39+J39)/10)</f>
        <v>4.5</v>
      </c>
      <c r="L39" s="384"/>
      <c r="M39" s="68"/>
      <c r="N39" s="112">
        <v>2</v>
      </c>
      <c r="O39" s="246">
        <v>4</v>
      </c>
      <c r="P39" s="383">
        <f>(K39+((I39-J39)*0.05))/10</f>
        <v>0.42000000000000004</v>
      </c>
      <c r="Q39" s="383"/>
      <c r="R39" s="209">
        <v>63</v>
      </c>
      <c r="S39" s="209">
        <v>57</v>
      </c>
      <c r="T39" s="119">
        <f>R39/((R39+S39)/10)</f>
        <v>5.25</v>
      </c>
      <c r="U39" s="110">
        <v>4</v>
      </c>
      <c r="V39" s="110">
        <v>6</v>
      </c>
    </row>
    <row r="40" spans="1:22" x14ac:dyDescent="0.2">
      <c r="A40" s="41">
        <v>3.5</v>
      </c>
      <c r="B40" s="111" t="s">
        <v>170</v>
      </c>
      <c r="C40" s="82"/>
      <c r="D40" s="82"/>
      <c r="E40" s="82"/>
      <c r="F40" s="82"/>
      <c r="G40" s="82"/>
      <c r="H40" s="83"/>
      <c r="I40" s="51">
        <v>30</v>
      </c>
      <c r="J40" s="51">
        <v>10</v>
      </c>
      <c r="K40" s="384">
        <f>I40/((I40+J40)/10)</f>
        <v>7.5</v>
      </c>
      <c r="L40" s="384"/>
      <c r="M40" s="96"/>
      <c r="N40" s="93">
        <v>4</v>
      </c>
      <c r="O40" s="69">
        <v>0</v>
      </c>
      <c r="P40" s="383">
        <f>(K40+((I40-J40)*0.05))/10</f>
        <v>0.85</v>
      </c>
      <c r="Q40" s="383"/>
      <c r="R40" s="122">
        <v>54</v>
      </c>
      <c r="S40" s="122">
        <v>56</v>
      </c>
      <c r="T40" s="118">
        <f>R40/((R40+S40)/10)</f>
        <v>4.9090909090909092</v>
      </c>
      <c r="U40" s="109">
        <v>2</v>
      </c>
      <c r="V40" s="109">
        <v>8</v>
      </c>
    </row>
    <row r="41" spans="1:22" x14ac:dyDescent="0.2">
      <c r="A41" s="41">
        <v>3</v>
      </c>
      <c r="B41" s="49" t="s">
        <v>225</v>
      </c>
      <c r="C41" s="178"/>
      <c r="D41" s="82"/>
      <c r="E41" s="82"/>
      <c r="F41" s="82"/>
      <c r="G41" s="82"/>
      <c r="H41" s="83"/>
      <c r="I41" s="51">
        <v>6</v>
      </c>
      <c r="J41" s="51">
        <v>14</v>
      </c>
      <c r="K41" s="384">
        <f>I41/((I41+J41)/10)</f>
        <v>3</v>
      </c>
      <c r="L41" s="384"/>
      <c r="M41" s="96"/>
      <c r="N41" s="69">
        <v>0</v>
      </c>
      <c r="O41" s="69">
        <v>2</v>
      </c>
      <c r="P41" s="383">
        <f>(K41+((I41-J41)*0.05))/10</f>
        <v>0.26</v>
      </c>
      <c r="Q41" s="383"/>
      <c r="R41" s="122">
        <v>37</v>
      </c>
      <c r="S41" s="122">
        <v>33</v>
      </c>
      <c r="T41" s="118">
        <f>R41/((R41+S41)/10)</f>
        <v>5.2857142857142856</v>
      </c>
      <c r="U41" s="109">
        <v>0</v>
      </c>
      <c r="V41" s="110">
        <v>0</v>
      </c>
    </row>
    <row r="42" spans="1:22" x14ac:dyDescent="0.2">
      <c r="A42" s="97"/>
      <c r="H42" s="97"/>
      <c r="R42" s="68"/>
      <c r="S42" s="68"/>
      <c r="T42" s="68"/>
      <c r="U42" s="68"/>
    </row>
    <row r="43" spans="1:22" x14ac:dyDescent="0.2">
      <c r="A43" s="70"/>
      <c r="B43" s="81" t="s">
        <v>14</v>
      </c>
      <c r="C43" s="82"/>
      <c r="D43" s="82"/>
      <c r="E43" s="82"/>
      <c r="F43" s="82"/>
      <c r="G43" s="82"/>
      <c r="H43" s="83"/>
      <c r="I43" s="51">
        <v>0</v>
      </c>
      <c r="J43" s="51">
        <v>0</v>
      </c>
      <c r="K43" s="68"/>
      <c r="L43" s="68"/>
      <c r="M43" s="68"/>
      <c r="N43" s="69">
        <v>0</v>
      </c>
      <c r="O43" s="69">
        <v>0</v>
      </c>
      <c r="P43" s="99"/>
      <c r="Q43" s="99"/>
      <c r="R43" s="31"/>
      <c r="S43" s="31"/>
      <c r="T43" s="182"/>
      <c r="U43" s="180"/>
      <c r="V43" s="77"/>
    </row>
    <row r="44" spans="1:22" x14ac:dyDescent="0.2">
      <c r="A44" s="70"/>
      <c r="B44" s="88" t="s">
        <v>25</v>
      </c>
      <c r="C44" s="86"/>
      <c r="D44" s="86"/>
      <c r="E44" s="86"/>
      <c r="F44" s="86"/>
      <c r="G44" s="86"/>
      <c r="H44" s="87"/>
      <c r="I44" s="72"/>
      <c r="J44" s="72"/>
      <c r="K44" s="68"/>
      <c r="L44" s="68"/>
      <c r="M44" s="68"/>
      <c r="N44" s="72"/>
      <c r="O44" s="72"/>
      <c r="P44" s="100"/>
      <c r="Q44" s="100"/>
      <c r="R44" s="75"/>
      <c r="S44" s="75"/>
      <c r="T44" s="75"/>
      <c r="U44" s="75"/>
      <c r="V44" s="75"/>
    </row>
    <row r="45" spans="1:22" x14ac:dyDescent="0.2">
      <c r="A45" s="70"/>
      <c r="B45" s="88" t="s">
        <v>45</v>
      </c>
      <c r="C45" s="86"/>
      <c r="D45" s="86"/>
      <c r="E45" s="86"/>
      <c r="F45" s="86"/>
      <c r="G45" s="86"/>
      <c r="H45" s="87"/>
      <c r="I45" s="72"/>
      <c r="J45" s="72"/>
      <c r="K45" s="68"/>
      <c r="L45" s="68"/>
      <c r="M45" s="68"/>
      <c r="N45" s="72"/>
      <c r="O45" s="72"/>
      <c r="P45" s="101"/>
      <c r="Q45" s="101"/>
      <c r="R45" s="68"/>
      <c r="S45" s="68"/>
      <c r="T45" s="68"/>
      <c r="U45" s="68"/>
      <c r="V45" s="68"/>
    </row>
    <row r="46" spans="1:22" x14ac:dyDescent="0.2">
      <c r="A46" s="385" t="s">
        <v>102</v>
      </c>
      <c r="B46" s="385"/>
      <c r="C46" s="385"/>
      <c r="D46" s="385"/>
      <c r="E46" s="385"/>
      <c r="F46" s="385"/>
      <c r="G46" s="385"/>
      <c r="H46" s="223">
        <f>AVERAGE(A34:A45)</f>
        <v>4.3125</v>
      </c>
      <c r="I46" s="124">
        <f>SUM(I34:I45)</f>
        <v>179</v>
      </c>
      <c r="J46" s="124">
        <f>SUM(J34:J45)</f>
        <v>171</v>
      </c>
      <c r="K46" s="12"/>
      <c r="L46" s="124"/>
      <c r="N46" s="275">
        <f>SUM(N34:N45)</f>
        <v>18</v>
      </c>
      <c r="O46" s="275">
        <f>SUM(O34:O45)</f>
        <v>17</v>
      </c>
      <c r="P46" s="102"/>
      <c r="Q46" s="102"/>
      <c r="R46" s="221"/>
      <c r="S46" s="137"/>
      <c r="T46" s="133"/>
    </row>
    <row r="47" spans="1:22" s="53" customFormat="1" ht="12.75" customHeight="1" x14ac:dyDescent="0.2">
      <c r="K47" s="76"/>
      <c r="L47" s="76"/>
      <c r="M47" s="76"/>
      <c r="P47" s="103"/>
      <c r="Q47" s="103"/>
      <c r="R47" s="76"/>
      <c r="S47" s="76"/>
      <c r="T47" s="76"/>
    </row>
    <row r="48" spans="1:22" s="53" customFormat="1" ht="13.5" customHeight="1" x14ac:dyDescent="0.2">
      <c r="K48" s="76"/>
      <c r="L48" s="76"/>
      <c r="M48" s="76"/>
      <c r="P48" s="103"/>
      <c r="Q48" s="103"/>
      <c r="R48" s="76"/>
      <c r="S48" s="76"/>
      <c r="T48" s="76"/>
      <c r="U48" s="76"/>
      <c r="V48" s="76"/>
    </row>
    <row r="49" spans="1:22" s="53" customFormat="1" x14ac:dyDescent="0.2">
      <c r="K49" s="76"/>
      <c r="L49" s="76"/>
      <c r="M49" s="76"/>
      <c r="P49" s="103"/>
      <c r="Q49" s="103"/>
      <c r="R49" s="76"/>
      <c r="S49" s="76"/>
      <c r="T49" s="76"/>
      <c r="U49" s="76"/>
      <c r="V49" s="76"/>
    </row>
    <row r="50" spans="1:22" s="53" customFormat="1" x14ac:dyDescent="0.2">
      <c r="A50" s="127"/>
      <c r="B50" s="25"/>
      <c r="C50" s="128"/>
      <c r="D50" s="128"/>
      <c r="E50" s="128"/>
      <c r="F50" s="128"/>
      <c r="G50" s="128"/>
      <c r="H50" s="128"/>
      <c r="I50" s="54"/>
      <c r="J50" s="54"/>
      <c r="K50" s="414"/>
      <c r="L50" s="414"/>
      <c r="M50" s="123"/>
      <c r="N50" s="123"/>
      <c r="O50" s="123"/>
      <c r="P50" s="417"/>
      <c r="Q50" s="417"/>
      <c r="R50" s="54"/>
      <c r="S50" s="54"/>
      <c r="T50" s="129"/>
      <c r="U50" s="126"/>
      <c r="V50" s="126"/>
    </row>
    <row r="51" spans="1:22" s="53" customFormat="1" x14ac:dyDescent="0.2">
      <c r="A51" s="127"/>
      <c r="B51" s="25"/>
      <c r="C51" s="125"/>
      <c r="D51" s="125"/>
      <c r="E51" s="125"/>
      <c r="F51" s="125"/>
      <c r="G51" s="125"/>
      <c r="H51" s="125"/>
      <c r="I51" s="54"/>
      <c r="J51" s="54"/>
      <c r="K51" s="414"/>
      <c r="L51" s="414"/>
      <c r="M51" s="123"/>
      <c r="N51" s="123"/>
      <c r="O51" s="123"/>
      <c r="P51" s="417"/>
      <c r="Q51" s="417"/>
      <c r="R51" s="54"/>
      <c r="S51" s="54"/>
      <c r="T51" s="129"/>
      <c r="U51" s="126"/>
      <c r="V51" s="126"/>
    </row>
    <row r="52" spans="1:22" s="53" customFormat="1" ht="12.75" customHeight="1" x14ac:dyDescent="0.2">
      <c r="A52" s="127"/>
      <c r="B52" s="25"/>
      <c r="C52" s="128"/>
      <c r="D52" s="128"/>
      <c r="E52" s="128"/>
      <c r="F52" s="128"/>
      <c r="G52" s="128"/>
      <c r="H52" s="128"/>
      <c r="I52" s="54"/>
      <c r="J52" s="54"/>
      <c r="K52" s="414"/>
      <c r="L52" s="414"/>
      <c r="M52" s="125"/>
      <c r="N52" s="123"/>
      <c r="O52" s="123"/>
      <c r="P52" s="417"/>
      <c r="Q52" s="417"/>
      <c r="R52" s="54"/>
      <c r="S52" s="54"/>
      <c r="T52" s="129"/>
      <c r="U52" s="126"/>
      <c r="V52" s="126"/>
    </row>
    <row r="53" spans="1:22" s="53" customFormat="1" ht="12.75" customHeight="1" x14ac:dyDescent="0.2">
      <c r="A53" s="207"/>
      <c r="I53"/>
      <c r="J53"/>
      <c r="K53" s="108"/>
      <c r="L53" s="108"/>
      <c r="M53" s="108"/>
      <c r="N53"/>
      <c r="O53"/>
      <c r="P53" s="103"/>
      <c r="Q53" s="103"/>
      <c r="R53" s="412" t="s">
        <v>133</v>
      </c>
      <c r="S53" s="412"/>
      <c r="T53" s="412"/>
      <c r="U53" s="436" t="s">
        <v>310</v>
      </c>
      <c r="V53" s="436"/>
    </row>
    <row r="54" spans="1:22" s="53" customFormat="1" x14ac:dyDescent="0.2">
      <c r="A54" s="280" t="s">
        <v>295</v>
      </c>
      <c r="B54" s="279"/>
      <c r="C54" s="279"/>
      <c r="D54" s="279"/>
      <c r="E54" s="279"/>
      <c r="F54" s="279"/>
      <c r="G54" s="279"/>
      <c r="H54" s="279"/>
      <c r="I54"/>
      <c r="J54"/>
      <c r="K54" s="108"/>
      <c r="L54" s="108"/>
      <c r="M54" s="108"/>
      <c r="N54"/>
      <c r="O54"/>
      <c r="P54" s="103"/>
      <c r="Q54" s="103"/>
      <c r="R54" s="412"/>
      <c r="S54" s="412"/>
      <c r="T54" s="412"/>
      <c r="U54" s="436"/>
      <c r="V54" s="436"/>
    </row>
    <row r="55" spans="1:22" s="53" customFormat="1" ht="12.75" customHeight="1" x14ac:dyDescent="0.2">
      <c r="A55" s="279"/>
      <c r="B55" s="379" t="s">
        <v>139</v>
      </c>
      <c r="C55" s="379"/>
      <c r="D55" s="379"/>
      <c r="E55" s="379"/>
      <c r="F55" s="379"/>
      <c r="G55" s="379"/>
      <c r="H55" s="379"/>
      <c r="I55" s="381" t="s">
        <v>127</v>
      </c>
      <c r="J55" s="381"/>
      <c r="K55" s="389" t="s">
        <v>130</v>
      </c>
      <c r="L55" s="389"/>
      <c r="M55" s="108"/>
      <c r="N55" s="381" t="s">
        <v>99</v>
      </c>
      <c r="O55" s="381"/>
      <c r="P55" s="391" t="s">
        <v>95</v>
      </c>
      <c r="Q55" s="391"/>
      <c r="R55" s="412" t="s">
        <v>127</v>
      </c>
      <c r="S55" s="412"/>
      <c r="T55" s="412"/>
      <c r="U55" s="436"/>
      <c r="V55" s="436"/>
    </row>
    <row r="56" spans="1:22" s="53" customFormat="1" ht="12.75" customHeight="1" x14ac:dyDescent="0.2">
      <c r="A56" s="281" t="s">
        <v>63</v>
      </c>
      <c r="B56" s="380"/>
      <c r="C56" s="380"/>
      <c r="D56" s="380"/>
      <c r="E56" s="380"/>
      <c r="F56" s="380"/>
      <c r="G56" s="380"/>
      <c r="H56" s="380"/>
      <c r="I56" s="66" t="s">
        <v>128</v>
      </c>
      <c r="J56" s="66" t="s">
        <v>129</v>
      </c>
      <c r="K56" s="390"/>
      <c r="L56" s="390"/>
      <c r="M56" s="65"/>
      <c r="N56" s="66" t="s">
        <v>0</v>
      </c>
      <c r="O56" s="66" t="s">
        <v>1</v>
      </c>
      <c r="P56" s="391"/>
      <c r="Q56" s="391"/>
      <c r="R56" s="266" t="s">
        <v>128</v>
      </c>
      <c r="S56" s="266" t="s">
        <v>129</v>
      </c>
      <c r="T56" s="116" t="s">
        <v>62</v>
      </c>
      <c r="U56" s="115" t="s">
        <v>128</v>
      </c>
      <c r="V56" s="115" t="s">
        <v>129</v>
      </c>
    </row>
    <row r="57" spans="1:22" s="53" customFormat="1" x14ac:dyDescent="0.2">
      <c r="A57" s="41">
        <v>6.5</v>
      </c>
      <c r="B57" s="52" t="s">
        <v>171</v>
      </c>
      <c r="C57" s="96"/>
      <c r="D57" s="96"/>
      <c r="E57" s="96"/>
      <c r="F57" s="96"/>
      <c r="G57" s="96"/>
      <c r="H57" s="97"/>
      <c r="I57" s="31">
        <v>58</v>
      </c>
      <c r="J57" s="31">
        <v>22</v>
      </c>
      <c r="K57" s="384">
        <f t="shared" ref="K57:K60" si="8">I57/((I57+J57)/10)</f>
        <v>7.25</v>
      </c>
      <c r="L57" s="384"/>
      <c r="M57" s="93"/>
      <c r="N57" s="112">
        <v>8</v>
      </c>
      <c r="O57" s="113">
        <v>0</v>
      </c>
      <c r="P57" s="427">
        <f t="shared" ref="P57:P60" si="9">(K57+((I57-J57)*0.05))/10</f>
        <v>0.90500000000000003</v>
      </c>
      <c r="Q57" s="427"/>
      <c r="R57" s="120">
        <v>85</v>
      </c>
      <c r="S57" s="120">
        <v>65</v>
      </c>
      <c r="T57" s="118">
        <f t="shared" ref="T57:T60" si="10">R57/((R57+S57)/10)</f>
        <v>5.666666666666667</v>
      </c>
      <c r="U57" s="109">
        <v>0</v>
      </c>
      <c r="V57" s="110">
        <v>0</v>
      </c>
    </row>
    <row r="58" spans="1:22" s="53" customFormat="1" x14ac:dyDescent="0.2">
      <c r="A58" s="41">
        <v>5.5</v>
      </c>
      <c r="B58" s="231" t="s">
        <v>232</v>
      </c>
      <c r="C58" s="231"/>
      <c r="D58" s="231"/>
      <c r="E58" s="231"/>
      <c r="F58" s="231"/>
      <c r="G58" s="231"/>
      <c r="H58" s="231"/>
      <c r="I58" s="302">
        <v>32</v>
      </c>
      <c r="J58" s="303">
        <v>38</v>
      </c>
      <c r="K58" s="382">
        <f t="shared" si="8"/>
        <v>4.5714285714285712</v>
      </c>
      <c r="L58" s="382"/>
      <c r="M58" s="231"/>
      <c r="N58" s="113">
        <v>3</v>
      </c>
      <c r="O58" s="113">
        <v>4</v>
      </c>
      <c r="P58" s="388">
        <f t="shared" si="9"/>
        <v>0.42714285714285716</v>
      </c>
      <c r="Q58" s="388"/>
      <c r="R58" s="274">
        <v>46</v>
      </c>
      <c r="S58" s="274">
        <v>74</v>
      </c>
      <c r="T58" s="118">
        <f t="shared" si="10"/>
        <v>3.8333333333333335</v>
      </c>
      <c r="U58" s="109">
        <v>0</v>
      </c>
      <c r="V58" s="109">
        <v>0</v>
      </c>
    </row>
    <row r="59" spans="1:22" s="53" customFormat="1" x14ac:dyDescent="0.2">
      <c r="A59" s="41">
        <v>4.5</v>
      </c>
      <c r="B59" s="111" t="s">
        <v>211</v>
      </c>
      <c r="C59" s="82"/>
      <c r="D59" s="82"/>
      <c r="E59" s="82"/>
      <c r="F59" s="82"/>
      <c r="G59" s="82"/>
      <c r="H59" s="83"/>
      <c r="I59" s="42">
        <v>7</v>
      </c>
      <c r="J59" s="31">
        <v>3</v>
      </c>
      <c r="K59" s="384">
        <f t="shared" si="8"/>
        <v>7</v>
      </c>
      <c r="L59" s="384"/>
      <c r="M59" s="68"/>
      <c r="N59" s="112">
        <v>1</v>
      </c>
      <c r="O59" s="112">
        <v>0</v>
      </c>
      <c r="P59" s="383">
        <f t="shared" si="9"/>
        <v>0.72</v>
      </c>
      <c r="Q59" s="383"/>
      <c r="R59" s="122">
        <v>6</v>
      </c>
      <c r="S59" s="121">
        <v>4</v>
      </c>
      <c r="T59" s="119">
        <f t="shared" si="10"/>
        <v>6</v>
      </c>
      <c r="U59" s="110">
        <v>0</v>
      </c>
      <c r="V59" s="110">
        <v>0</v>
      </c>
    </row>
    <row r="60" spans="1:22" s="53" customFormat="1" x14ac:dyDescent="0.2">
      <c r="A60" s="41">
        <v>4</v>
      </c>
      <c r="B60" s="72" t="s">
        <v>172</v>
      </c>
      <c r="C60" s="82"/>
      <c r="D60" s="82"/>
      <c r="E60" s="82"/>
      <c r="F60" s="82"/>
      <c r="G60" s="82"/>
      <c r="H60" s="83"/>
      <c r="I60" s="42">
        <v>14</v>
      </c>
      <c r="J60" s="42">
        <v>6</v>
      </c>
      <c r="K60" s="384">
        <f t="shared" si="8"/>
        <v>7</v>
      </c>
      <c r="L60" s="384"/>
      <c r="M60" s="96"/>
      <c r="N60" s="112">
        <v>2</v>
      </c>
      <c r="O60" s="112">
        <v>0</v>
      </c>
      <c r="P60" s="383">
        <f t="shared" si="9"/>
        <v>0.74</v>
      </c>
      <c r="Q60" s="383"/>
      <c r="R60" s="122">
        <v>43</v>
      </c>
      <c r="S60" s="122">
        <v>67</v>
      </c>
      <c r="T60" s="119">
        <f t="shared" si="10"/>
        <v>3.9090909090909092</v>
      </c>
      <c r="U60" s="110">
        <v>0</v>
      </c>
      <c r="V60" s="110">
        <v>0</v>
      </c>
    </row>
    <row r="61" spans="1:22" s="53" customFormat="1" x14ac:dyDescent="0.2">
      <c r="A61" s="41">
        <v>3.5</v>
      </c>
      <c r="B61" s="111" t="s">
        <v>173</v>
      </c>
      <c r="C61" s="82"/>
      <c r="D61" s="82"/>
      <c r="E61" s="82"/>
      <c r="F61" s="82"/>
      <c r="G61" s="82"/>
      <c r="H61" s="83"/>
      <c r="I61" s="42">
        <v>26</v>
      </c>
      <c r="J61" s="42">
        <v>34</v>
      </c>
      <c r="K61" s="384">
        <f>I61/((I61+J61)/10)</f>
        <v>4.333333333333333</v>
      </c>
      <c r="L61" s="384"/>
      <c r="M61" s="68"/>
      <c r="N61" s="113">
        <v>2</v>
      </c>
      <c r="O61" s="112">
        <v>4</v>
      </c>
      <c r="P61" s="383">
        <f>(K61+((I61-J61)*0.05))/10</f>
        <v>0.39333333333333331</v>
      </c>
      <c r="Q61" s="383"/>
      <c r="R61" s="122">
        <v>70</v>
      </c>
      <c r="S61" s="122">
        <v>80</v>
      </c>
      <c r="T61" s="119">
        <f>R61/((R61+S61)/10)</f>
        <v>4.666666666666667</v>
      </c>
      <c r="U61" s="110">
        <v>0</v>
      </c>
      <c r="V61" s="110">
        <v>0</v>
      </c>
    </row>
    <row r="62" spans="1:22" s="53" customFormat="1" x14ac:dyDescent="0.2">
      <c r="A62" s="41">
        <v>3.5</v>
      </c>
      <c r="B62" s="111" t="s">
        <v>174</v>
      </c>
      <c r="C62" s="82"/>
      <c r="D62" s="82"/>
      <c r="E62" s="82"/>
      <c r="F62" s="82"/>
      <c r="G62" s="82"/>
      <c r="H62" s="83"/>
      <c r="I62" s="51">
        <v>40</v>
      </c>
      <c r="J62" s="51">
        <v>30</v>
      </c>
      <c r="K62" s="384">
        <f>I62/((I62+J62)/10)</f>
        <v>5.7142857142857144</v>
      </c>
      <c r="L62" s="384"/>
      <c r="M62" s="96"/>
      <c r="N62" s="69">
        <v>4</v>
      </c>
      <c r="O62" s="69">
        <v>3</v>
      </c>
      <c r="P62" s="383">
        <f>(K62+((I62-J62)*0.05))/10</f>
        <v>0.62142857142857144</v>
      </c>
      <c r="Q62" s="383"/>
      <c r="R62" s="122">
        <v>81</v>
      </c>
      <c r="S62" s="122">
        <v>79</v>
      </c>
      <c r="T62" s="118">
        <f>R62/((R62+S62)/10)</f>
        <v>5.0625</v>
      </c>
      <c r="U62" s="109">
        <v>0</v>
      </c>
      <c r="V62" s="110">
        <v>0</v>
      </c>
    </row>
    <row r="63" spans="1:22" s="53" customFormat="1" ht="12.75" customHeight="1" x14ac:dyDescent="0.2">
      <c r="A63" s="41">
        <v>2</v>
      </c>
      <c r="B63" s="139" t="s">
        <v>242</v>
      </c>
      <c r="C63" s="139"/>
      <c r="D63" s="139"/>
      <c r="E63" s="139"/>
      <c r="F63" s="139"/>
      <c r="G63" s="139"/>
      <c r="H63" s="190"/>
      <c r="I63" s="42">
        <v>14</v>
      </c>
      <c r="J63" s="31">
        <v>26</v>
      </c>
      <c r="K63" s="384">
        <f t="shared" ref="K63" si="11">I63/((I63+J63)/10)</f>
        <v>3.5</v>
      </c>
      <c r="L63" s="384"/>
      <c r="M63" s="68"/>
      <c r="N63" s="112">
        <v>1</v>
      </c>
      <c r="O63" s="112">
        <v>3</v>
      </c>
      <c r="P63" s="383">
        <f t="shared" ref="P63" si="12">(K63+((I63-J63)*0.05))/10</f>
        <v>0.28999999999999998</v>
      </c>
      <c r="Q63" s="383"/>
      <c r="R63" s="122">
        <v>43</v>
      </c>
      <c r="S63" s="121">
        <v>57</v>
      </c>
      <c r="T63" s="119">
        <f t="shared" ref="T63" si="13">R63/((R63+S63)/10)</f>
        <v>4.3</v>
      </c>
      <c r="U63" s="110">
        <v>0</v>
      </c>
      <c r="V63" s="110">
        <v>0</v>
      </c>
    </row>
    <row r="64" spans="1:22" s="53" customFormat="1" ht="12.75" customHeight="1" x14ac:dyDescent="0.2">
      <c r="A64" s="188"/>
      <c r="B64" s="189"/>
      <c r="C64" s="139"/>
      <c r="D64" s="139"/>
      <c r="E64" s="139"/>
      <c r="F64" s="139"/>
      <c r="G64" s="139"/>
      <c r="H64" s="190"/>
      <c r="I64" s="139"/>
      <c r="J64" s="139"/>
      <c r="K64" s="139"/>
      <c r="L64" s="139"/>
      <c r="M64" s="139"/>
      <c r="N64" s="139"/>
      <c r="O64" s="139"/>
      <c r="P64" s="139"/>
      <c r="Q64" s="139"/>
      <c r="R64" s="139"/>
    </row>
    <row r="65" spans="1:22" s="53" customFormat="1" x14ac:dyDescent="0.2">
      <c r="A65" s="190"/>
      <c r="H65" s="188"/>
      <c r="Q65" s="125"/>
      <c r="R65" s="231"/>
      <c r="S65" s="139"/>
      <c r="T65" s="139"/>
      <c r="U65" s="214"/>
      <c r="V65" s="214"/>
    </row>
    <row r="66" spans="1:22" s="53" customFormat="1" ht="12.75" customHeight="1" x14ac:dyDescent="0.2">
      <c r="A66" s="70"/>
      <c r="B66" s="81" t="s">
        <v>14</v>
      </c>
      <c r="C66" s="82"/>
      <c r="D66" s="82"/>
      <c r="E66" s="82"/>
      <c r="F66" s="82"/>
      <c r="G66" s="82"/>
      <c r="H66" s="83"/>
      <c r="I66" s="51">
        <v>0</v>
      </c>
      <c r="J66" s="51">
        <v>0</v>
      </c>
      <c r="K66" s="424"/>
      <c r="L66" s="424"/>
      <c r="M66" s="68"/>
      <c r="N66" s="69">
        <v>0</v>
      </c>
      <c r="O66" s="69">
        <v>0</v>
      </c>
      <c r="P66" s="99"/>
      <c r="Q66" s="99"/>
      <c r="R66" s="21"/>
      <c r="S66" s="56"/>
      <c r="T66" s="140"/>
      <c r="U66" s="77"/>
      <c r="V66" s="77"/>
    </row>
    <row r="67" spans="1:22" s="53" customFormat="1" ht="12.75" customHeight="1" x14ac:dyDescent="0.2">
      <c r="A67" s="70"/>
      <c r="B67" s="88" t="s">
        <v>25</v>
      </c>
      <c r="C67" s="86"/>
      <c r="D67" s="86"/>
      <c r="E67" s="86"/>
      <c r="F67" s="86"/>
      <c r="G67" s="86"/>
      <c r="H67" s="87"/>
      <c r="I67" s="72"/>
      <c r="J67" s="72"/>
      <c r="K67" s="68"/>
      <c r="L67" s="68"/>
      <c r="M67" s="68"/>
      <c r="N67" s="72"/>
      <c r="O67" s="72"/>
      <c r="P67" s="100"/>
      <c r="Q67" s="100"/>
      <c r="R67" s="75"/>
      <c r="S67" s="75"/>
      <c r="T67" s="75"/>
      <c r="U67" s="75"/>
      <c r="V67" s="75"/>
    </row>
    <row r="68" spans="1:22" s="53" customFormat="1" x14ac:dyDescent="0.2">
      <c r="A68" s="70"/>
      <c r="B68" s="88" t="s">
        <v>45</v>
      </c>
      <c r="C68" s="86"/>
      <c r="D68" s="86"/>
      <c r="E68" s="86"/>
      <c r="F68" s="86"/>
      <c r="G68" s="86"/>
      <c r="H68" s="87"/>
      <c r="I68" s="72"/>
      <c r="J68" s="72"/>
      <c r="K68" s="68"/>
      <c r="L68" s="68"/>
      <c r="M68" s="68"/>
      <c r="N68" s="72"/>
      <c r="O68" s="72"/>
      <c r="P68" s="101"/>
      <c r="Q68" s="101"/>
      <c r="R68" s="139"/>
      <c r="S68" s="139"/>
      <c r="T68" s="139"/>
      <c r="U68" s="68"/>
      <c r="V68" s="68"/>
    </row>
    <row r="69" spans="1:22" s="53" customFormat="1" x14ac:dyDescent="0.2">
      <c r="A69" s="385" t="s">
        <v>102</v>
      </c>
      <c r="B69" s="385"/>
      <c r="C69" s="385"/>
      <c r="D69" s="385"/>
      <c r="E69" s="385"/>
      <c r="F69" s="385"/>
      <c r="G69" s="385"/>
      <c r="H69" s="223">
        <f>AVERAGE(A57:A68)</f>
        <v>4.2142857142857144</v>
      </c>
      <c r="I69" s="124">
        <f>SUM(I57:I68)</f>
        <v>191</v>
      </c>
      <c r="J69" s="124">
        <f>SUM(J57:J68)</f>
        <v>159</v>
      </c>
      <c r="K69" s="12"/>
      <c r="L69" s="124"/>
      <c r="M69"/>
      <c r="N69" s="124">
        <f>SUM(N57:N68)</f>
        <v>21</v>
      </c>
      <c r="O69" s="124">
        <f>SUM(O57:O68)</f>
        <v>14</v>
      </c>
      <c r="P69" s="102"/>
      <c r="Q69" s="102"/>
      <c r="T69" s="133"/>
      <c r="U69"/>
      <c r="V69"/>
    </row>
    <row r="70" spans="1:22" s="53" customFormat="1" ht="12.75" customHeight="1" x14ac:dyDescent="0.2">
      <c r="A70"/>
      <c r="B70"/>
      <c r="C70"/>
      <c r="D70"/>
      <c r="E70"/>
      <c r="F70"/>
      <c r="G70"/>
      <c r="H70"/>
      <c r="I70"/>
      <c r="J70"/>
      <c r="K70" s="108"/>
      <c r="L70" s="108"/>
      <c r="M70" s="108"/>
      <c r="N70"/>
      <c r="O70"/>
      <c r="P70" s="103"/>
      <c r="Q70" s="103"/>
      <c r="R70" s="412" t="s">
        <v>133</v>
      </c>
      <c r="S70" s="412"/>
      <c r="T70" s="412"/>
      <c r="U70" s="436" t="s">
        <v>310</v>
      </c>
      <c r="V70" s="436"/>
    </row>
    <row r="71" spans="1:22" s="53" customFormat="1" ht="12.75" customHeight="1" x14ac:dyDescent="0.2">
      <c r="A71" s="207"/>
      <c r="I71"/>
      <c r="J71"/>
      <c r="K71" s="108"/>
      <c r="L71" s="108"/>
      <c r="M71" s="108"/>
      <c r="N71"/>
      <c r="O71"/>
      <c r="P71" s="103"/>
      <c r="Q71" s="103"/>
      <c r="R71" s="412"/>
      <c r="S71" s="412"/>
      <c r="T71" s="412"/>
      <c r="U71" s="436"/>
      <c r="V71" s="436"/>
    </row>
    <row r="72" spans="1:22" s="53" customFormat="1" ht="12.75" customHeight="1" x14ac:dyDescent="0.2">
      <c r="B72" s="386" t="s">
        <v>101</v>
      </c>
      <c r="C72" s="386"/>
      <c r="D72" s="386"/>
      <c r="E72" s="386"/>
      <c r="F72" s="386"/>
      <c r="G72" s="386"/>
      <c r="H72" s="386"/>
      <c r="I72" s="381" t="s">
        <v>127</v>
      </c>
      <c r="J72" s="381"/>
      <c r="K72" s="389" t="s">
        <v>130</v>
      </c>
      <c r="L72" s="389"/>
      <c r="M72" s="108"/>
      <c r="N72" s="381" t="s">
        <v>99</v>
      </c>
      <c r="O72" s="381"/>
      <c r="P72" s="391" t="s">
        <v>95</v>
      </c>
      <c r="Q72" s="391"/>
      <c r="R72" s="412" t="s">
        <v>127</v>
      </c>
      <c r="S72" s="412"/>
      <c r="T72" s="412"/>
      <c r="U72" s="436"/>
      <c r="V72" s="436"/>
    </row>
    <row r="73" spans="1:22" s="53" customFormat="1" x14ac:dyDescent="0.2">
      <c r="A73" s="208" t="s">
        <v>63</v>
      </c>
      <c r="B73" s="387"/>
      <c r="C73" s="387"/>
      <c r="D73" s="387"/>
      <c r="E73" s="387"/>
      <c r="F73" s="387"/>
      <c r="G73" s="387"/>
      <c r="H73" s="387"/>
      <c r="I73" s="66" t="s">
        <v>128</v>
      </c>
      <c r="J73" s="66" t="s">
        <v>129</v>
      </c>
      <c r="K73" s="390"/>
      <c r="L73" s="390"/>
      <c r="M73" s="65"/>
      <c r="N73" s="66" t="s">
        <v>0</v>
      </c>
      <c r="O73" s="66" t="s">
        <v>1</v>
      </c>
      <c r="P73" s="392"/>
      <c r="Q73" s="392"/>
      <c r="R73" s="107" t="s">
        <v>128</v>
      </c>
      <c r="S73" s="107" t="s">
        <v>129</v>
      </c>
      <c r="T73" s="116" t="s">
        <v>62</v>
      </c>
      <c r="U73" s="115" t="s">
        <v>128</v>
      </c>
      <c r="V73" s="115" t="s">
        <v>129</v>
      </c>
    </row>
    <row r="74" spans="1:22" s="53" customFormat="1" ht="12.75" customHeight="1" x14ac:dyDescent="0.2">
      <c r="A74" s="41">
        <v>7</v>
      </c>
      <c r="B74" s="32" t="s">
        <v>3</v>
      </c>
      <c r="C74" s="79"/>
      <c r="D74" s="79"/>
      <c r="E74" s="79"/>
      <c r="F74" s="79"/>
      <c r="G74" s="79"/>
      <c r="H74" s="80"/>
      <c r="I74" s="73">
        <v>15</v>
      </c>
      <c r="J74" s="73">
        <v>15</v>
      </c>
      <c r="K74" s="382">
        <f>I74/((I74+J74)/10)</f>
        <v>5</v>
      </c>
      <c r="L74" s="382"/>
      <c r="M74" s="93"/>
      <c r="N74" s="67">
        <v>2</v>
      </c>
      <c r="O74" s="67">
        <v>1</v>
      </c>
      <c r="P74" s="388">
        <f>(K74+((I74-J74)*0.05))/10</f>
        <v>0.5</v>
      </c>
      <c r="Q74" s="388"/>
      <c r="R74" s="120">
        <v>50</v>
      </c>
      <c r="S74" s="120">
        <v>50</v>
      </c>
      <c r="T74" s="117">
        <f t="shared" ref="T74" si="14">R74/((R74+S74)/10)</f>
        <v>5</v>
      </c>
      <c r="U74" s="114">
        <v>7</v>
      </c>
      <c r="V74" s="114">
        <v>3</v>
      </c>
    </row>
    <row r="75" spans="1:22" s="53" customFormat="1" ht="12.75" customHeight="1" x14ac:dyDescent="0.2">
      <c r="A75" s="41">
        <v>6.5</v>
      </c>
      <c r="B75" s="111" t="s">
        <v>81</v>
      </c>
      <c r="C75" s="231"/>
      <c r="D75" s="231"/>
      <c r="E75" s="231"/>
      <c r="F75" s="96"/>
      <c r="G75" s="96"/>
      <c r="H75" s="181"/>
      <c r="I75" s="31">
        <v>29</v>
      </c>
      <c r="J75" s="31">
        <v>21</v>
      </c>
      <c r="K75" s="382">
        <f>I75/((I75+J75)/10)</f>
        <v>5.8</v>
      </c>
      <c r="L75" s="382"/>
      <c r="M75" s="93"/>
      <c r="N75" s="112">
        <v>3</v>
      </c>
      <c r="O75" s="113">
        <v>2</v>
      </c>
      <c r="P75" s="388">
        <f>(K75+((I75-J75)*0.05))/10</f>
        <v>0.62</v>
      </c>
      <c r="Q75" s="388"/>
      <c r="R75" s="121">
        <v>49</v>
      </c>
      <c r="S75" s="121">
        <v>31</v>
      </c>
      <c r="T75" s="118">
        <f t="shared" ref="T75:T82" si="15">R75/((R75+S75)/10)</f>
        <v>6.125</v>
      </c>
      <c r="U75" s="109">
        <v>21</v>
      </c>
      <c r="V75" s="110">
        <v>9</v>
      </c>
    </row>
    <row r="76" spans="1:22" s="53" customFormat="1" x14ac:dyDescent="0.2">
      <c r="A76" s="41">
        <v>6</v>
      </c>
      <c r="B76" s="111" t="s">
        <v>223</v>
      </c>
      <c r="C76" s="82"/>
      <c r="D76" s="82"/>
      <c r="E76" s="82"/>
      <c r="F76" s="82"/>
      <c r="G76" s="82"/>
      <c r="H76" s="83"/>
      <c r="I76" s="42">
        <v>10</v>
      </c>
      <c r="J76" s="42">
        <v>10</v>
      </c>
      <c r="K76" s="382">
        <f t="shared" ref="K76" si="16">I76/((I76+J76)/10)</f>
        <v>5</v>
      </c>
      <c r="L76" s="382"/>
      <c r="M76" s="96"/>
      <c r="N76" s="112">
        <v>1</v>
      </c>
      <c r="O76" s="112">
        <v>1</v>
      </c>
      <c r="P76" s="388">
        <f t="shared" ref="P76" si="17">(K76+((I76-J76)*0.05))/10</f>
        <v>0.5</v>
      </c>
      <c r="Q76" s="388"/>
      <c r="R76" s="122">
        <v>42</v>
      </c>
      <c r="S76" s="122">
        <v>28</v>
      </c>
      <c r="T76" s="119">
        <f t="shared" si="15"/>
        <v>6</v>
      </c>
      <c r="U76" s="110">
        <v>0</v>
      </c>
      <c r="V76" s="110">
        <v>0</v>
      </c>
    </row>
    <row r="77" spans="1:22" s="53" customFormat="1" x14ac:dyDescent="0.2">
      <c r="A77" s="41">
        <v>6</v>
      </c>
      <c r="B77" s="47" t="s">
        <v>73</v>
      </c>
      <c r="C77" s="82"/>
      <c r="D77" s="82"/>
      <c r="E77" s="82"/>
      <c r="F77" s="82"/>
      <c r="G77" s="82"/>
      <c r="H77" s="83"/>
      <c r="I77" s="51">
        <v>21</v>
      </c>
      <c r="J77" s="51">
        <v>19</v>
      </c>
      <c r="K77" s="382">
        <f>I77/((I77+J77)/10)</f>
        <v>5.25</v>
      </c>
      <c r="L77" s="382"/>
      <c r="M77" s="68"/>
      <c r="N77" s="69">
        <v>3</v>
      </c>
      <c r="O77" s="69">
        <v>1</v>
      </c>
      <c r="P77" s="388">
        <f>(K77+((I77-J77)*0.05))/10</f>
        <v>0.53499999999999992</v>
      </c>
      <c r="Q77" s="388"/>
      <c r="R77" s="122">
        <v>47</v>
      </c>
      <c r="S77" s="122">
        <v>43</v>
      </c>
      <c r="T77" s="119">
        <f t="shared" si="15"/>
        <v>5.2222222222222223</v>
      </c>
      <c r="U77" s="109">
        <v>13</v>
      </c>
      <c r="V77" s="110">
        <v>7</v>
      </c>
    </row>
    <row r="78" spans="1:22" s="53" customFormat="1" x14ac:dyDescent="0.2">
      <c r="A78" s="41">
        <v>5</v>
      </c>
      <c r="B78" s="47" t="s">
        <v>67</v>
      </c>
      <c r="C78" s="82"/>
      <c r="D78" s="82"/>
      <c r="E78" s="82"/>
      <c r="F78" s="82"/>
      <c r="G78" s="82"/>
      <c r="H78" s="83"/>
      <c r="I78" s="42">
        <v>20</v>
      </c>
      <c r="J78" s="31">
        <v>20</v>
      </c>
      <c r="K78" s="382">
        <f>I78/((I78+J78)/10)</f>
        <v>5</v>
      </c>
      <c r="L78" s="382"/>
      <c r="M78" s="68"/>
      <c r="N78" s="112">
        <v>2</v>
      </c>
      <c r="O78" s="112">
        <v>2</v>
      </c>
      <c r="P78" s="388">
        <f>(K78+((I78-J78)*0.05))/10</f>
        <v>0.5</v>
      </c>
      <c r="Q78" s="388"/>
      <c r="R78" s="122">
        <v>46</v>
      </c>
      <c r="S78" s="121">
        <v>44</v>
      </c>
      <c r="T78" s="119">
        <f t="shared" si="15"/>
        <v>5.1111111111111107</v>
      </c>
      <c r="U78" s="110">
        <v>7</v>
      </c>
      <c r="V78" s="110">
        <v>3</v>
      </c>
    </row>
    <row r="79" spans="1:22" s="53" customFormat="1" x14ac:dyDescent="0.2">
      <c r="A79" s="41">
        <v>4.5</v>
      </c>
      <c r="B79" s="189" t="s">
        <v>11</v>
      </c>
      <c r="C79" s="139"/>
      <c r="H79" s="188"/>
      <c r="I79" s="186">
        <v>23</v>
      </c>
      <c r="J79" s="226">
        <v>27</v>
      </c>
      <c r="K79" s="384">
        <f t="shared" ref="K79" si="18">I79/((I79+J79)/10)</f>
        <v>4.5999999999999996</v>
      </c>
      <c r="L79" s="384"/>
      <c r="N79" s="15">
        <v>2</v>
      </c>
      <c r="O79" s="15">
        <v>3</v>
      </c>
      <c r="P79" s="388">
        <f t="shared" ref="P79" si="19">(K79+((I79-J79)*0.05))/10</f>
        <v>0.43999999999999995</v>
      </c>
      <c r="Q79" s="388"/>
      <c r="R79" s="213">
        <v>58</v>
      </c>
      <c r="S79" s="205">
        <v>62</v>
      </c>
      <c r="T79" s="118">
        <f t="shared" si="15"/>
        <v>4.833333333333333</v>
      </c>
      <c r="U79" s="187">
        <v>7</v>
      </c>
      <c r="V79" s="187">
        <v>3</v>
      </c>
    </row>
    <row r="80" spans="1:22" s="53" customFormat="1" x14ac:dyDescent="0.2">
      <c r="A80" s="41">
        <v>4</v>
      </c>
      <c r="B80" s="49" t="s">
        <v>54</v>
      </c>
      <c r="C80" s="178"/>
      <c r="D80" s="82"/>
      <c r="E80" s="82"/>
      <c r="F80" s="82"/>
      <c r="G80" s="82"/>
      <c r="H80" s="83"/>
      <c r="I80" s="42">
        <v>16</v>
      </c>
      <c r="J80" s="42">
        <v>24</v>
      </c>
      <c r="K80" s="382">
        <f>I80/((I80+J80)/10)</f>
        <v>4</v>
      </c>
      <c r="L80" s="382"/>
      <c r="M80" s="68"/>
      <c r="N80" s="112">
        <v>1</v>
      </c>
      <c r="O80" s="112">
        <v>3</v>
      </c>
      <c r="P80" s="388">
        <f>(K80+((I80-J80)*0.05))/10</f>
        <v>0.36</v>
      </c>
      <c r="Q80" s="388"/>
      <c r="R80" s="122">
        <v>70</v>
      </c>
      <c r="S80" s="122">
        <v>70</v>
      </c>
      <c r="T80" s="119">
        <f t="shared" si="15"/>
        <v>5</v>
      </c>
      <c r="U80" s="110">
        <v>16</v>
      </c>
      <c r="V80" s="110">
        <v>14</v>
      </c>
    </row>
    <row r="81" spans="1:22" s="53" customFormat="1" x14ac:dyDescent="0.2">
      <c r="A81" s="41">
        <v>4</v>
      </c>
      <c r="B81" s="189" t="s">
        <v>241</v>
      </c>
      <c r="C81" s="139"/>
      <c r="H81" s="250"/>
      <c r="I81" s="186">
        <v>26</v>
      </c>
      <c r="J81" s="186">
        <v>24</v>
      </c>
      <c r="K81" s="382">
        <f>I81/((I81+J81)/10)</f>
        <v>5.2</v>
      </c>
      <c r="L81" s="382"/>
      <c r="N81" s="15">
        <v>2</v>
      </c>
      <c r="O81" s="15">
        <v>3</v>
      </c>
      <c r="P81" s="388">
        <f>(K81+((I81-J81)*0.05))/10</f>
        <v>0.53</v>
      </c>
      <c r="Q81" s="388"/>
      <c r="R81" s="213">
        <v>38</v>
      </c>
      <c r="S81" s="213">
        <v>52</v>
      </c>
      <c r="T81" s="251">
        <f t="shared" si="15"/>
        <v>4.2222222222222223</v>
      </c>
      <c r="U81" s="110">
        <v>8</v>
      </c>
      <c r="V81" s="252">
        <v>2</v>
      </c>
    </row>
    <row r="82" spans="1:22" s="53" customFormat="1" x14ac:dyDescent="0.2">
      <c r="A82" s="41">
        <v>2</v>
      </c>
      <c r="B82" s="139" t="s">
        <v>210</v>
      </c>
      <c r="C82" s="139"/>
      <c r="D82" s="139"/>
      <c r="E82" s="139"/>
      <c r="F82" s="139"/>
      <c r="G82" s="139"/>
      <c r="H82" s="190"/>
      <c r="I82" s="226">
        <v>10</v>
      </c>
      <c r="J82" s="226">
        <v>20</v>
      </c>
      <c r="K82" s="384">
        <f>I82/((I82+J82)/10)</f>
        <v>3.3333333333333335</v>
      </c>
      <c r="L82" s="384"/>
      <c r="M82" s="139"/>
      <c r="N82" s="112">
        <v>1</v>
      </c>
      <c r="O82" s="112">
        <v>2</v>
      </c>
      <c r="P82" s="383">
        <f>(K82+((I82-J82)*0.05))/10</f>
        <v>0.28333333333333333</v>
      </c>
      <c r="Q82" s="383"/>
      <c r="R82" s="205">
        <v>31</v>
      </c>
      <c r="S82" s="205">
        <v>39</v>
      </c>
      <c r="T82" s="119">
        <f t="shared" si="15"/>
        <v>4.4285714285714288</v>
      </c>
      <c r="U82" s="109">
        <v>0</v>
      </c>
      <c r="V82" s="110">
        <v>10</v>
      </c>
    </row>
    <row r="83" spans="1:22" s="53" customFormat="1" x14ac:dyDescent="0.2">
      <c r="A83" s="70"/>
      <c r="B83" s="81" t="s">
        <v>14</v>
      </c>
      <c r="C83" s="82"/>
      <c r="D83" s="82"/>
      <c r="E83" s="82"/>
      <c r="F83" s="82"/>
      <c r="G83" s="82"/>
      <c r="H83" s="83"/>
      <c r="I83" s="51"/>
      <c r="J83" s="51"/>
      <c r="K83" s="68"/>
      <c r="L83" s="68"/>
      <c r="M83" s="68"/>
      <c r="N83" s="51"/>
      <c r="O83" s="51"/>
      <c r="P83" s="99"/>
      <c r="Q83" s="99"/>
      <c r="R83" s="77"/>
      <c r="S83" s="77"/>
      <c r="T83" s="77"/>
      <c r="U83" s="77"/>
      <c r="V83" s="77"/>
    </row>
    <row r="84" spans="1:22" s="53" customFormat="1" x14ac:dyDescent="0.2">
      <c r="A84" s="70"/>
      <c r="B84" s="88" t="s">
        <v>25</v>
      </c>
      <c r="C84" s="86"/>
      <c r="D84" s="86"/>
      <c r="E84" s="86"/>
      <c r="F84" s="86"/>
      <c r="G84" s="86"/>
      <c r="H84" s="87"/>
      <c r="I84" s="71"/>
      <c r="J84" s="71"/>
      <c r="K84" s="68"/>
      <c r="L84" s="68"/>
      <c r="M84" s="68"/>
      <c r="N84" s="51"/>
      <c r="O84" s="51"/>
      <c r="P84" s="100"/>
      <c r="Q84" s="100"/>
      <c r="R84" s="75"/>
      <c r="S84" s="75"/>
      <c r="T84" s="75"/>
      <c r="U84" s="75"/>
      <c r="V84" s="75"/>
    </row>
    <row r="85" spans="1:22" s="53" customFormat="1" x14ac:dyDescent="0.2">
      <c r="A85" s="70"/>
      <c r="B85" s="88" t="s">
        <v>45</v>
      </c>
      <c r="C85" s="86"/>
      <c r="D85" s="86"/>
      <c r="E85" s="86"/>
      <c r="F85" s="86"/>
      <c r="G85" s="86"/>
      <c r="H85" s="87"/>
      <c r="I85" s="72"/>
      <c r="J85" s="72"/>
      <c r="K85" s="68"/>
      <c r="L85" s="68"/>
      <c r="M85" s="68"/>
      <c r="N85" s="72"/>
      <c r="O85" s="72"/>
      <c r="P85" s="101"/>
      <c r="Q85" s="101"/>
      <c r="R85" s="139"/>
      <c r="S85" s="139"/>
      <c r="T85" s="139"/>
      <c r="U85" s="68"/>
      <c r="V85" s="68"/>
    </row>
    <row r="86" spans="1:22" s="53" customFormat="1" x14ac:dyDescent="0.2">
      <c r="A86" s="385" t="s">
        <v>102</v>
      </c>
      <c r="B86" s="385"/>
      <c r="C86" s="385"/>
      <c r="D86" s="385"/>
      <c r="E86" s="385"/>
      <c r="F86" s="385"/>
      <c r="G86" s="385"/>
      <c r="H86" s="223">
        <f>AVERAGE(A74:A85)</f>
        <v>5</v>
      </c>
      <c r="I86" s="124">
        <f>SUM(I74:I85)</f>
        <v>170</v>
      </c>
      <c r="J86" s="124">
        <f>SUM(J74:J85)</f>
        <v>180</v>
      </c>
      <c r="K86" s="12"/>
      <c r="L86" s="124"/>
      <c r="M86"/>
      <c r="N86" s="124">
        <f>SUM(N74:N85)</f>
        <v>17</v>
      </c>
      <c r="O86" s="124">
        <f>SUM(O74:O85)</f>
        <v>18</v>
      </c>
      <c r="P86" s="102"/>
      <c r="Q86" s="102"/>
      <c r="R86" s="137"/>
      <c r="S86" s="137"/>
      <c r="T86" s="133"/>
      <c r="U86"/>
      <c r="V86"/>
    </row>
    <row r="87" spans="1:22" s="53" customFormat="1" ht="12.75" customHeight="1" x14ac:dyDescent="0.2">
      <c r="K87" s="76"/>
      <c r="L87" s="76"/>
      <c r="M87" s="76"/>
      <c r="O87"/>
      <c r="P87" s="103"/>
      <c r="Q87" s="103"/>
      <c r="R87" s="412" t="s">
        <v>133</v>
      </c>
      <c r="S87" s="412"/>
      <c r="T87" s="412"/>
      <c r="U87" s="436" t="s">
        <v>310</v>
      </c>
      <c r="V87" s="436"/>
    </row>
    <row r="88" spans="1:22" s="53" customFormat="1" x14ac:dyDescent="0.2">
      <c r="A88" s="207"/>
      <c r="I88"/>
      <c r="J88"/>
      <c r="K88" s="108"/>
      <c r="L88" s="108"/>
      <c r="M88" s="108"/>
      <c r="N88"/>
      <c r="O88"/>
      <c r="P88" s="103"/>
      <c r="Q88" s="103"/>
      <c r="R88" s="412"/>
      <c r="S88" s="412"/>
      <c r="T88" s="412"/>
      <c r="U88" s="436"/>
      <c r="V88" s="436"/>
    </row>
    <row r="89" spans="1:22" s="53" customFormat="1" x14ac:dyDescent="0.2">
      <c r="B89" s="386" t="s">
        <v>134</v>
      </c>
      <c r="C89" s="386"/>
      <c r="D89" s="386"/>
      <c r="E89" s="386"/>
      <c r="F89" s="386"/>
      <c r="G89" s="386"/>
      <c r="H89" s="386"/>
      <c r="I89" s="381" t="s">
        <v>127</v>
      </c>
      <c r="J89" s="381"/>
      <c r="K89" s="389" t="s">
        <v>130</v>
      </c>
      <c r="L89" s="389"/>
      <c r="M89" s="108"/>
      <c r="N89" s="381" t="s">
        <v>99</v>
      </c>
      <c r="O89" s="381"/>
      <c r="P89" s="391" t="s">
        <v>95</v>
      </c>
      <c r="Q89" s="391"/>
      <c r="R89" s="412" t="s">
        <v>127</v>
      </c>
      <c r="S89" s="412"/>
      <c r="T89" s="412"/>
      <c r="U89" s="436"/>
      <c r="V89" s="436"/>
    </row>
    <row r="90" spans="1:22" s="53" customFormat="1" x14ac:dyDescent="0.2">
      <c r="A90" s="208" t="s">
        <v>63</v>
      </c>
      <c r="B90" s="387"/>
      <c r="C90" s="387"/>
      <c r="D90" s="387"/>
      <c r="E90" s="387"/>
      <c r="F90" s="387"/>
      <c r="G90" s="387"/>
      <c r="H90" s="387"/>
      <c r="I90" s="66" t="s">
        <v>128</v>
      </c>
      <c r="J90" s="66" t="s">
        <v>129</v>
      </c>
      <c r="K90" s="390"/>
      <c r="L90" s="390"/>
      <c r="M90" s="65"/>
      <c r="N90" s="66" t="s">
        <v>0</v>
      </c>
      <c r="O90" s="66" t="s">
        <v>1</v>
      </c>
      <c r="P90" s="392"/>
      <c r="Q90" s="392"/>
      <c r="R90" s="107" t="s">
        <v>128</v>
      </c>
      <c r="S90" s="107" t="s">
        <v>129</v>
      </c>
      <c r="T90" s="116" t="s">
        <v>62</v>
      </c>
      <c r="U90" s="115" t="s">
        <v>128</v>
      </c>
      <c r="V90" s="115" t="s">
        <v>129</v>
      </c>
    </row>
    <row r="91" spans="1:22" s="53" customFormat="1" x14ac:dyDescent="0.2">
      <c r="A91" s="41">
        <v>7</v>
      </c>
      <c r="B91" s="32" t="s">
        <v>44</v>
      </c>
      <c r="C91" s="79"/>
      <c r="D91" s="79"/>
      <c r="E91" s="79"/>
      <c r="F91" s="79"/>
      <c r="G91" s="79"/>
      <c r="H91" s="80"/>
      <c r="I91" s="269">
        <v>3</v>
      </c>
      <c r="J91" s="269">
        <v>7</v>
      </c>
      <c r="K91" s="382">
        <f t="shared" ref="K91" si="20">I91/((I91+J91)/10)</f>
        <v>3</v>
      </c>
      <c r="L91" s="382"/>
      <c r="M91" s="93"/>
      <c r="N91" s="67">
        <v>0</v>
      </c>
      <c r="O91" s="67">
        <v>1</v>
      </c>
      <c r="P91" s="388">
        <f t="shared" ref="P91" si="21">(K91+((I91-J91)*0.05))/10</f>
        <v>0.27999999999999997</v>
      </c>
      <c r="Q91" s="388"/>
      <c r="R91" s="120">
        <v>45</v>
      </c>
      <c r="S91" s="120">
        <v>45</v>
      </c>
      <c r="T91" s="117">
        <f t="shared" ref="T91:T95" si="22">R91/((R91+S91)/10)</f>
        <v>5</v>
      </c>
      <c r="U91" s="114">
        <v>0</v>
      </c>
      <c r="V91" s="114">
        <v>0</v>
      </c>
    </row>
    <row r="92" spans="1:22" x14ac:dyDescent="0.2">
      <c r="A92" s="41">
        <v>7</v>
      </c>
      <c r="B92" t="s">
        <v>252</v>
      </c>
      <c r="C92" s="96"/>
      <c r="D92" s="96"/>
      <c r="E92" s="96"/>
      <c r="F92" s="96"/>
      <c r="G92" s="96"/>
      <c r="H92" s="97"/>
      <c r="I92" s="272">
        <v>15</v>
      </c>
      <c r="J92" s="272">
        <v>15</v>
      </c>
      <c r="K92" s="382">
        <f t="shared" ref="K92" si="23">I92/((I92+J92)/10)</f>
        <v>5</v>
      </c>
      <c r="L92" s="382"/>
      <c r="M92" s="96"/>
      <c r="N92" s="93">
        <v>2</v>
      </c>
      <c r="O92" s="93">
        <v>1</v>
      </c>
      <c r="P92" s="388">
        <f t="shared" ref="P92" si="24">(K92+((I92-J92)*0.05))/10</f>
        <v>0.5</v>
      </c>
      <c r="Q92" s="388"/>
      <c r="R92" s="274">
        <v>0</v>
      </c>
      <c r="S92" s="274">
        <v>0</v>
      </c>
      <c r="T92" s="118" t="e">
        <f t="shared" si="22"/>
        <v>#DIV/0!</v>
      </c>
      <c r="U92" s="109">
        <v>0</v>
      </c>
      <c r="V92" s="252">
        <v>0</v>
      </c>
    </row>
    <row r="93" spans="1:22" x14ac:dyDescent="0.2">
      <c r="A93" s="41">
        <v>6.5</v>
      </c>
      <c r="B93" s="111" t="s">
        <v>18</v>
      </c>
      <c r="C93" s="82"/>
      <c r="D93" s="82"/>
      <c r="E93" s="82"/>
      <c r="F93" s="82"/>
      <c r="G93" s="82"/>
      <c r="H93" s="83"/>
      <c r="I93" s="271">
        <v>0</v>
      </c>
      <c r="J93" s="271">
        <v>0</v>
      </c>
      <c r="K93" s="382" t="e">
        <f>I93/((I93+J93)/10)</f>
        <v>#DIV/0!</v>
      </c>
      <c r="L93" s="382"/>
      <c r="M93" s="96"/>
      <c r="N93" s="112">
        <v>0</v>
      </c>
      <c r="O93" s="112">
        <v>0</v>
      </c>
      <c r="P93" s="388" t="e">
        <f>(K93+((I93-J93)*0.05))/10</f>
        <v>#DIV/0!</v>
      </c>
      <c r="Q93" s="388"/>
      <c r="R93" s="122">
        <v>45</v>
      </c>
      <c r="S93" s="122">
        <v>35</v>
      </c>
      <c r="T93" s="119">
        <f>R93/((R93+S93)/10)</f>
        <v>5.625</v>
      </c>
      <c r="U93" s="110">
        <v>0</v>
      </c>
      <c r="V93" s="110">
        <v>0</v>
      </c>
    </row>
    <row r="94" spans="1:22" x14ac:dyDescent="0.2">
      <c r="A94" s="41">
        <v>6</v>
      </c>
      <c r="B94" s="111" t="s">
        <v>19</v>
      </c>
      <c r="C94" s="96"/>
      <c r="D94" s="96"/>
      <c r="E94" s="96"/>
      <c r="F94" s="96"/>
      <c r="G94" s="96"/>
      <c r="H94" s="97"/>
      <c r="I94" s="270">
        <v>15</v>
      </c>
      <c r="J94" s="270">
        <v>25</v>
      </c>
      <c r="K94" s="382">
        <f>I94/((I94+J94)/10)</f>
        <v>3.75</v>
      </c>
      <c r="L94" s="382"/>
      <c r="M94" s="93"/>
      <c r="N94" s="112">
        <v>0</v>
      </c>
      <c r="O94" s="113">
        <v>4</v>
      </c>
      <c r="P94" s="388">
        <f>(K94+((I94-J94)*0.05))/10</f>
        <v>0.32500000000000001</v>
      </c>
      <c r="Q94" s="388"/>
      <c r="R94" s="121">
        <v>51</v>
      </c>
      <c r="S94" s="121">
        <v>49</v>
      </c>
      <c r="T94" s="118">
        <f>R94/((R94+S94)/10)</f>
        <v>5.0999999999999996</v>
      </c>
      <c r="U94" s="109">
        <v>0</v>
      </c>
      <c r="V94" s="110">
        <v>0</v>
      </c>
    </row>
    <row r="95" spans="1:22" x14ac:dyDescent="0.2">
      <c r="A95" s="41">
        <v>5.5</v>
      </c>
      <c r="B95" s="59" t="s">
        <v>253</v>
      </c>
      <c r="H95" s="97"/>
      <c r="I95" s="273">
        <v>29</v>
      </c>
      <c r="J95" s="273">
        <v>21</v>
      </c>
      <c r="K95" s="382">
        <f t="shared" ref="K95" si="25">I95/((I95+J95)/10)</f>
        <v>5.8</v>
      </c>
      <c r="L95" s="382"/>
      <c r="M95" s="68"/>
      <c r="N95" s="69">
        <v>3</v>
      </c>
      <c r="O95" s="11">
        <v>2</v>
      </c>
      <c r="P95" s="388">
        <f t="shared" ref="P95" si="26">(K95+((I95-J95)*0.05))/10</f>
        <v>0.62</v>
      </c>
      <c r="Q95" s="388"/>
      <c r="R95" s="209">
        <v>0</v>
      </c>
      <c r="S95" s="209">
        <v>0</v>
      </c>
      <c r="T95" s="119" t="e">
        <f t="shared" si="22"/>
        <v>#DIV/0!</v>
      </c>
      <c r="U95" s="220">
        <v>0</v>
      </c>
      <c r="V95" s="220">
        <v>0</v>
      </c>
    </row>
    <row r="96" spans="1:22" x14ac:dyDescent="0.2">
      <c r="A96" s="41">
        <v>4.5</v>
      </c>
      <c r="B96" s="22" t="s">
        <v>8</v>
      </c>
      <c r="C96" s="82"/>
      <c r="D96" s="82"/>
      <c r="E96" s="82"/>
      <c r="F96" s="82"/>
      <c r="G96" s="82"/>
      <c r="H96" s="83"/>
      <c r="I96" s="271">
        <v>38</v>
      </c>
      <c r="J96" s="271">
        <v>32</v>
      </c>
      <c r="K96" s="384">
        <f>I96/((I96+J96)/10)</f>
        <v>5.4285714285714288</v>
      </c>
      <c r="L96" s="384"/>
      <c r="M96" s="96"/>
      <c r="N96" s="113">
        <v>4</v>
      </c>
      <c r="O96" s="112">
        <v>3</v>
      </c>
      <c r="P96" s="388">
        <f>(K96+((I96-J96)*0.05))/10</f>
        <v>0.57285714285714284</v>
      </c>
      <c r="Q96" s="388"/>
      <c r="R96" s="122">
        <v>80</v>
      </c>
      <c r="S96" s="122">
        <v>60</v>
      </c>
      <c r="T96" s="119">
        <f>R96/((R96+S96)/10)</f>
        <v>5.7142857142857144</v>
      </c>
      <c r="U96" s="110">
        <v>0</v>
      </c>
      <c r="V96" s="110">
        <v>0</v>
      </c>
    </row>
    <row r="97" spans="1:22" x14ac:dyDescent="0.2">
      <c r="A97" s="41">
        <v>3.5</v>
      </c>
      <c r="B97" s="111" t="s">
        <v>28</v>
      </c>
      <c r="C97" s="82"/>
      <c r="D97" s="82"/>
      <c r="E97" s="82"/>
      <c r="F97" s="82"/>
      <c r="G97" s="82"/>
      <c r="H97" s="83"/>
      <c r="I97" s="271">
        <v>25</v>
      </c>
      <c r="J97" s="271">
        <v>45</v>
      </c>
      <c r="K97" s="384">
        <f>I97/((I97+J97)/10)</f>
        <v>3.5714285714285716</v>
      </c>
      <c r="L97" s="384"/>
      <c r="M97" s="68"/>
      <c r="N97" s="112">
        <v>2</v>
      </c>
      <c r="O97" s="112">
        <v>5</v>
      </c>
      <c r="P97" s="388">
        <f>(K97+((I97-J97)*0.05))/10</f>
        <v>0.25714285714285717</v>
      </c>
      <c r="Q97" s="388"/>
      <c r="R97" s="122">
        <v>41</v>
      </c>
      <c r="S97" s="122">
        <v>49</v>
      </c>
      <c r="T97" s="119">
        <f>R97/((R97+S97)/10)</f>
        <v>4.5555555555555554</v>
      </c>
      <c r="U97" s="110">
        <v>0</v>
      </c>
      <c r="V97" s="110">
        <v>0</v>
      </c>
    </row>
    <row r="98" spans="1:22" x14ac:dyDescent="0.2">
      <c r="A98" s="41">
        <v>3</v>
      </c>
      <c r="B98" s="34" t="s">
        <v>43</v>
      </c>
      <c r="C98" s="82"/>
      <c r="D98" s="82"/>
      <c r="E98" s="82"/>
      <c r="F98" s="82"/>
      <c r="G98" s="82"/>
      <c r="H98" s="83"/>
      <c r="I98" s="71">
        <v>37</v>
      </c>
      <c r="J98" s="71">
        <v>23</v>
      </c>
      <c r="K98" s="384">
        <f>I98/((I98+J98)/10)</f>
        <v>6.166666666666667</v>
      </c>
      <c r="L98" s="384"/>
      <c r="M98" s="96"/>
      <c r="N98" s="69">
        <v>4</v>
      </c>
      <c r="O98" s="69">
        <v>2</v>
      </c>
      <c r="P98" s="388">
        <f>(K98+((I98-J98)*0.05))/10</f>
        <v>0.68666666666666676</v>
      </c>
      <c r="Q98" s="388"/>
      <c r="R98" s="122">
        <v>44</v>
      </c>
      <c r="S98" s="122">
        <v>76</v>
      </c>
      <c r="T98" s="118">
        <f>R98/((R98+S98)/10)</f>
        <v>3.6666666666666665</v>
      </c>
      <c r="U98" s="109">
        <v>0</v>
      </c>
      <c r="V98" s="110">
        <v>0</v>
      </c>
    </row>
    <row r="99" spans="1:22" x14ac:dyDescent="0.2">
      <c r="A99" s="41">
        <v>2</v>
      </c>
      <c r="B99" s="49" t="s">
        <v>279</v>
      </c>
      <c r="C99" s="178"/>
      <c r="D99" s="82"/>
      <c r="E99" s="82"/>
      <c r="F99" s="82"/>
      <c r="G99" s="82"/>
      <c r="H99" s="83"/>
      <c r="I99" s="71">
        <v>3</v>
      </c>
      <c r="J99" s="71">
        <v>17</v>
      </c>
      <c r="K99" s="382">
        <f>I99/((I99+J99)/10)</f>
        <v>1.5</v>
      </c>
      <c r="L99" s="382"/>
      <c r="M99" s="96"/>
      <c r="N99" s="69">
        <v>0</v>
      </c>
      <c r="O99" s="69">
        <v>2</v>
      </c>
      <c r="P99" s="388">
        <f>(K99+((I99-J99)*0.05))/10</f>
        <v>7.9999999999999988E-2</v>
      </c>
      <c r="Q99" s="388"/>
      <c r="R99" s="122">
        <v>0</v>
      </c>
      <c r="S99" s="122">
        <v>0</v>
      </c>
      <c r="T99" s="118" t="e">
        <f>R99/((R99+S99)/10)</f>
        <v>#DIV/0!</v>
      </c>
      <c r="U99" s="109">
        <v>0</v>
      </c>
      <c r="V99" s="110">
        <v>0</v>
      </c>
    </row>
    <row r="100" spans="1:22" x14ac:dyDescent="0.2">
      <c r="A100" s="70"/>
      <c r="B100" s="81" t="s">
        <v>14</v>
      </c>
      <c r="C100" s="82"/>
      <c r="D100" s="82"/>
      <c r="E100" s="82"/>
      <c r="F100" s="82"/>
      <c r="G100" s="82"/>
      <c r="H100" s="83"/>
      <c r="I100" s="72"/>
      <c r="J100" s="72"/>
      <c r="K100" s="68"/>
      <c r="L100" s="68"/>
      <c r="M100" s="68"/>
      <c r="N100" s="72"/>
      <c r="O100" s="72"/>
      <c r="P100" s="99"/>
      <c r="Q100" s="99"/>
      <c r="R100" s="77"/>
      <c r="S100" s="77"/>
      <c r="T100" s="77"/>
      <c r="U100" s="77"/>
      <c r="V100" s="77"/>
    </row>
    <row r="101" spans="1:22" x14ac:dyDescent="0.2">
      <c r="A101" s="70"/>
      <c r="B101" s="88" t="s">
        <v>25</v>
      </c>
      <c r="C101" s="86"/>
      <c r="D101" s="86"/>
      <c r="E101" s="86"/>
      <c r="F101" s="86"/>
      <c r="G101" s="86"/>
      <c r="H101" s="87"/>
      <c r="I101" s="72"/>
      <c r="J101" s="72"/>
      <c r="K101" s="68"/>
      <c r="L101" s="68"/>
      <c r="M101" s="68"/>
      <c r="N101" s="72"/>
      <c r="O101" s="72"/>
      <c r="P101" s="100"/>
      <c r="Q101" s="100"/>
      <c r="R101" s="75"/>
      <c r="S101" s="75"/>
      <c r="T101" s="75"/>
      <c r="U101" s="75"/>
      <c r="V101" s="75"/>
    </row>
    <row r="102" spans="1:22" x14ac:dyDescent="0.2">
      <c r="A102" s="70"/>
      <c r="B102" s="88" t="s">
        <v>45</v>
      </c>
      <c r="C102" s="86"/>
      <c r="D102" s="86"/>
      <c r="E102" s="86"/>
      <c r="F102" s="86"/>
      <c r="G102" s="86"/>
      <c r="H102" s="87"/>
      <c r="I102" s="72"/>
      <c r="J102" s="72"/>
      <c r="K102" s="68"/>
      <c r="L102" s="68"/>
      <c r="M102" s="68"/>
      <c r="N102" s="72"/>
      <c r="O102" s="72"/>
      <c r="P102" s="101"/>
      <c r="Q102" s="101"/>
      <c r="R102" s="68"/>
      <c r="S102" s="68"/>
      <c r="T102" s="68"/>
      <c r="U102" s="68"/>
      <c r="V102" s="68"/>
    </row>
    <row r="103" spans="1:22" x14ac:dyDescent="0.2">
      <c r="A103" s="385" t="s">
        <v>102</v>
      </c>
      <c r="B103" s="385"/>
      <c r="C103" s="385"/>
      <c r="D103" s="385"/>
      <c r="E103" s="385"/>
      <c r="F103" s="385"/>
      <c r="G103" s="385"/>
      <c r="H103" s="223">
        <f>AVERAGE(A91:A102)</f>
        <v>5</v>
      </c>
      <c r="I103" s="124">
        <f>SUM(I91:I102)</f>
        <v>165</v>
      </c>
      <c r="J103" s="124">
        <f>SUM(J91:J102)</f>
        <v>185</v>
      </c>
      <c r="K103" s="12"/>
      <c r="L103" s="124"/>
      <c r="N103" s="275">
        <f>SUM(N91:N102)</f>
        <v>15</v>
      </c>
      <c r="O103" s="275">
        <f>SUM(O91:O102)</f>
        <v>20</v>
      </c>
      <c r="P103" s="102"/>
      <c r="Q103" s="102"/>
      <c r="R103" s="137"/>
      <c r="S103" s="137"/>
      <c r="T103" s="133"/>
    </row>
    <row r="104" spans="1:22" x14ac:dyDescent="0.2">
      <c r="A104" s="257"/>
      <c r="B104" s="257"/>
      <c r="C104" s="257"/>
      <c r="D104" s="257"/>
      <c r="E104" s="257"/>
      <c r="F104" s="257"/>
      <c r="G104" s="257"/>
      <c r="H104" s="223"/>
      <c r="I104" s="254"/>
      <c r="J104" s="254"/>
      <c r="K104" s="12"/>
      <c r="L104" s="254"/>
      <c r="N104" s="256"/>
      <c r="O104" s="256"/>
      <c r="P104" s="102"/>
      <c r="Q104" s="102"/>
      <c r="R104" s="137"/>
      <c r="S104" s="137"/>
      <c r="T104" s="255"/>
    </row>
    <row r="105" spans="1:22" x14ac:dyDescent="0.2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76"/>
      <c r="L105" s="76"/>
      <c r="M105" s="76"/>
      <c r="N105" s="53"/>
      <c r="O105" s="53"/>
      <c r="P105" s="103"/>
      <c r="Q105" s="103"/>
      <c r="R105" s="76"/>
      <c r="S105" s="76"/>
      <c r="T105" s="76"/>
      <c r="U105" s="76"/>
      <c r="V105" s="76"/>
    </row>
    <row r="106" spans="1:22" x14ac:dyDescent="0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76"/>
      <c r="L106" s="76"/>
      <c r="M106" s="76"/>
      <c r="N106" s="53"/>
      <c r="O106" s="53"/>
      <c r="P106" s="103"/>
      <c r="Q106" s="103"/>
      <c r="R106" s="76"/>
      <c r="S106" s="76"/>
      <c r="T106" s="76"/>
      <c r="U106" s="76"/>
      <c r="V106" s="76"/>
    </row>
    <row r="107" spans="1:22" ht="12.75" customHeight="1" x14ac:dyDescent="0.2">
      <c r="K107" s="108"/>
      <c r="L107" s="108"/>
      <c r="M107" s="108"/>
      <c r="P107" s="103"/>
      <c r="Q107" s="103"/>
      <c r="R107" s="412" t="s">
        <v>133</v>
      </c>
      <c r="S107" s="412"/>
      <c r="T107" s="412"/>
      <c r="U107" s="436" t="s">
        <v>310</v>
      </c>
      <c r="V107" s="436"/>
    </row>
    <row r="108" spans="1:22" x14ac:dyDescent="0.2">
      <c r="A108" s="280" t="s">
        <v>280</v>
      </c>
      <c r="B108" s="279"/>
      <c r="C108" s="279"/>
      <c r="D108" s="279"/>
      <c r="E108" s="279"/>
      <c r="F108" s="279"/>
      <c r="G108" s="279"/>
      <c r="H108" s="279"/>
      <c r="K108" s="108"/>
      <c r="L108" s="108"/>
      <c r="M108" s="108"/>
      <c r="P108" s="103"/>
      <c r="Q108" s="103"/>
      <c r="R108" s="412"/>
      <c r="S108" s="412"/>
      <c r="T108" s="412"/>
      <c r="U108" s="436"/>
      <c r="V108" s="436"/>
    </row>
    <row r="109" spans="1:22" ht="12.75" customHeight="1" x14ac:dyDescent="0.2">
      <c r="A109" s="279"/>
      <c r="B109" s="379" t="s">
        <v>135</v>
      </c>
      <c r="C109" s="379"/>
      <c r="D109" s="379"/>
      <c r="E109" s="379"/>
      <c r="F109" s="379"/>
      <c r="G109" s="379"/>
      <c r="H109" s="379"/>
      <c r="I109" s="381" t="s">
        <v>127</v>
      </c>
      <c r="J109" s="381"/>
      <c r="K109" s="389" t="s">
        <v>130</v>
      </c>
      <c r="L109" s="389"/>
      <c r="M109" s="108"/>
      <c r="N109" s="381" t="s">
        <v>99</v>
      </c>
      <c r="O109" s="381"/>
      <c r="P109" s="391" t="s">
        <v>95</v>
      </c>
      <c r="Q109" s="391"/>
      <c r="R109" s="412" t="s">
        <v>127</v>
      </c>
      <c r="S109" s="412"/>
      <c r="T109" s="412"/>
      <c r="U109" s="436"/>
      <c r="V109" s="436"/>
    </row>
    <row r="110" spans="1:22" x14ac:dyDescent="0.2">
      <c r="A110" s="281" t="s">
        <v>63</v>
      </c>
      <c r="B110" s="380"/>
      <c r="C110" s="380"/>
      <c r="D110" s="380"/>
      <c r="E110" s="380"/>
      <c r="F110" s="380"/>
      <c r="G110" s="380"/>
      <c r="H110" s="380"/>
      <c r="I110" s="66" t="s">
        <v>128</v>
      </c>
      <c r="J110" s="66" t="s">
        <v>129</v>
      </c>
      <c r="K110" s="390"/>
      <c r="L110" s="390"/>
      <c r="M110" s="65"/>
      <c r="N110" s="66" t="s">
        <v>0</v>
      </c>
      <c r="O110" s="66" t="s">
        <v>1</v>
      </c>
      <c r="P110" s="392"/>
      <c r="Q110" s="392"/>
      <c r="R110" s="107" t="s">
        <v>128</v>
      </c>
      <c r="S110" s="107" t="s">
        <v>129</v>
      </c>
      <c r="T110" s="116" t="s">
        <v>62</v>
      </c>
      <c r="U110" s="115" t="s">
        <v>128</v>
      </c>
      <c r="V110" s="115" t="s">
        <v>129</v>
      </c>
    </row>
    <row r="111" spans="1:22" ht="12.75" customHeight="1" x14ac:dyDescent="0.2">
      <c r="A111" s="41">
        <v>7</v>
      </c>
      <c r="B111" s="217" t="s">
        <v>224</v>
      </c>
      <c r="C111" s="79"/>
      <c r="D111" s="79"/>
      <c r="E111" s="79"/>
      <c r="F111" s="79"/>
      <c r="G111" s="79"/>
      <c r="H111" s="80"/>
      <c r="I111" s="73">
        <v>23</v>
      </c>
      <c r="J111" s="73">
        <v>27</v>
      </c>
      <c r="K111" s="413">
        <f t="shared" ref="K111" si="27">I111/((I111+J111)/10)</f>
        <v>4.5999999999999996</v>
      </c>
      <c r="L111" s="413"/>
      <c r="M111" s="67"/>
      <c r="N111" s="67">
        <v>2</v>
      </c>
      <c r="O111" s="67">
        <v>3</v>
      </c>
      <c r="P111" s="427">
        <f t="shared" ref="P111" si="28">(K111+((I111-J111)*0.05))/10</f>
        <v>0.43999999999999995</v>
      </c>
      <c r="Q111" s="427"/>
      <c r="R111" s="120">
        <v>84</v>
      </c>
      <c r="S111" s="120">
        <v>66</v>
      </c>
      <c r="T111" s="117">
        <f t="shared" ref="T111" si="29">R111/((R111+S111)/10)</f>
        <v>5.6</v>
      </c>
      <c r="U111" s="114">
        <v>3</v>
      </c>
      <c r="V111" s="114">
        <v>7</v>
      </c>
    </row>
    <row r="112" spans="1:22" x14ac:dyDescent="0.2">
      <c r="A112" s="41">
        <v>6.5</v>
      </c>
      <c r="B112" s="34" t="s">
        <v>149</v>
      </c>
      <c r="C112" s="178"/>
      <c r="D112" s="178"/>
      <c r="E112" s="178"/>
      <c r="F112" s="178"/>
      <c r="G112" s="178"/>
      <c r="H112" s="179"/>
      <c r="I112" s="48">
        <v>32</v>
      </c>
      <c r="J112" s="48">
        <v>38</v>
      </c>
      <c r="K112" s="382">
        <f t="shared" ref="K112" si="30">I112/((I112+J112)/10)</f>
        <v>4.5714285714285712</v>
      </c>
      <c r="L112" s="382"/>
      <c r="M112" s="93"/>
      <c r="N112" s="93">
        <v>3</v>
      </c>
      <c r="O112" s="93">
        <v>4</v>
      </c>
      <c r="P112" s="383">
        <f t="shared" ref="P112" si="31">(K112+((I112-J112)*0.05))/10</f>
        <v>0.42714285714285716</v>
      </c>
      <c r="Q112" s="383"/>
      <c r="R112" s="121">
        <v>57</v>
      </c>
      <c r="S112" s="121">
        <v>33</v>
      </c>
      <c r="T112" s="118">
        <f t="shared" ref="T112" si="32">R112/((R112+S112)/10)</f>
        <v>6.333333333333333</v>
      </c>
      <c r="U112" s="109">
        <v>6</v>
      </c>
      <c r="V112" s="109">
        <v>4</v>
      </c>
    </row>
    <row r="113" spans="1:22" ht="12.75" customHeight="1" x14ac:dyDescent="0.2">
      <c r="A113" s="41">
        <v>5.5</v>
      </c>
      <c r="B113" s="111" t="s">
        <v>150</v>
      </c>
      <c r="C113" s="82"/>
      <c r="D113" s="82"/>
      <c r="E113" s="82"/>
      <c r="F113" s="82"/>
      <c r="G113" s="82"/>
      <c r="H113" s="83"/>
      <c r="I113" s="42">
        <v>13</v>
      </c>
      <c r="J113" s="42">
        <v>27</v>
      </c>
      <c r="K113" s="384">
        <f t="shared" ref="K113" si="33">I113/((I113+J113)/10)</f>
        <v>3.25</v>
      </c>
      <c r="L113" s="384"/>
      <c r="M113" s="96"/>
      <c r="N113" s="112">
        <v>0</v>
      </c>
      <c r="O113" s="112">
        <v>4</v>
      </c>
      <c r="P113" s="383">
        <f t="shared" ref="P113:P114" si="34">(K113+((I113-J113)*0.05))/10</f>
        <v>0.255</v>
      </c>
      <c r="Q113" s="383"/>
      <c r="R113" s="122">
        <v>44</v>
      </c>
      <c r="S113" s="122">
        <v>36</v>
      </c>
      <c r="T113" s="119">
        <f t="shared" ref="T113:T114" si="35">R113/((R113+S113)/10)</f>
        <v>5.5</v>
      </c>
      <c r="U113" s="110">
        <v>0</v>
      </c>
      <c r="V113" s="110">
        <v>0</v>
      </c>
    </row>
    <row r="114" spans="1:22" ht="12.75" customHeight="1" x14ac:dyDescent="0.2">
      <c r="A114" s="41">
        <v>5</v>
      </c>
      <c r="B114" s="22" t="s">
        <v>151</v>
      </c>
      <c r="C114" s="82"/>
      <c r="D114" s="82"/>
      <c r="E114" s="82"/>
      <c r="F114" s="82"/>
      <c r="G114" s="82"/>
      <c r="H114" s="83"/>
      <c r="I114" s="42">
        <v>35</v>
      </c>
      <c r="J114" s="31">
        <v>25</v>
      </c>
      <c r="K114" s="384">
        <f t="shared" ref="K114:K119" si="36">I114/((I114+J114)/10)</f>
        <v>5.833333333333333</v>
      </c>
      <c r="L114" s="384"/>
      <c r="M114" s="68"/>
      <c r="N114" s="112">
        <v>4</v>
      </c>
      <c r="O114" s="112">
        <v>2</v>
      </c>
      <c r="P114" s="388">
        <f t="shared" si="34"/>
        <v>0.6333333333333333</v>
      </c>
      <c r="Q114" s="388"/>
      <c r="R114" s="122">
        <v>62</v>
      </c>
      <c r="S114" s="121">
        <v>68</v>
      </c>
      <c r="T114" s="119">
        <f t="shared" si="35"/>
        <v>4.7692307692307692</v>
      </c>
      <c r="U114" s="110">
        <v>3</v>
      </c>
      <c r="V114" s="110">
        <v>7</v>
      </c>
    </row>
    <row r="115" spans="1:22" x14ac:dyDescent="0.2">
      <c r="A115" s="41">
        <v>4</v>
      </c>
      <c r="B115" s="22" t="s">
        <v>226</v>
      </c>
      <c r="C115" s="178"/>
      <c r="D115" s="82"/>
      <c r="E115" s="82"/>
      <c r="F115" s="82"/>
      <c r="G115" s="82"/>
      <c r="H115" s="83"/>
      <c r="I115" s="42">
        <v>15</v>
      </c>
      <c r="J115" s="31">
        <v>5</v>
      </c>
      <c r="K115" s="382">
        <f>I115/((I115+J115)/10)</f>
        <v>7.5</v>
      </c>
      <c r="L115" s="382"/>
      <c r="M115" s="68"/>
      <c r="N115" s="112">
        <v>2</v>
      </c>
      <c r="O115" s="112">
        <v>0</v>
      </c>
      <c r="P115" s="383">
        <f t="shared" ref="P115" si="37">(K115+((I115-J115)*0.05))/10</f>
        <v>0.8</v>
      </c>
      <c r="Q115" s="383"/>
      <c r="R115" s="122">
        <v>49</v>
      </c>
      <c r="S115" s="121">
        <v>41</v>
      </c>
      <c r="T115" s="118">
        <f t="shared" ref="T115" si="38">R115/((R115+S115)/10)</f>
        <v>5.4444444444444446</v>
      </c>
      <c r="U115" s="110">
        <v>4</v>
      </c>
      <c r="V115" s="110">
        <v>6</v>
      </c>
    </row>
    <row r="116" spans="1:22" x14ac:dyDescent="0.2">
      <c r="A116" s="41">
        <v>4</v>
      </c>
      <c r="B116" s="59" t="s">
        <v>209</v>
      </c>
      <c r="C116" s="139"/>
      <c r="D116" s="53"/>
      <c r="E116" s="53"/>
      <c r="F116" s="53"/>
      <c r="G116" s="53"/>
      <c r="H116" s="188"/>
      <c r="I116" s="54">
        <v>25</v>
      </c>
      <c r="J116" s="42">
        <v>15</v>
      </c>
      <c r="K116" s="384">
        <f>I116/((I116+J116)/10)</f>
        <v>6.25</v>
      </c>
      <c r="L116" s="384"/>
      <c r="M116" s="139"/>
      <c r="N116" s="112">
        <v>3</v>
      </c>
      <c r="O116" s="112">
        <v>1</v>
      </c>
      <c r="P116" s="383">
        <f>(K116+((I116-J116)*0.05))/10</f>
        <v>0.67500000000000004</v>
      </c>
      <c r="Q116" s="383"/>
      <c r="R116" s="209">
        <v>40</v>
      </c>
      <c r="S116" s="122">
        <v>50</v>
      </c>
      <c r="T116" s="119">
        <f>R116/((R116+S116)/10)</f>
        <v>4.4444444444444446</v>
      </c>
      <c r="U116" s="110">
        <v>0</v>
      </c>
      <c r="V116" s="110">
        <v>0</v>
      </c>
    </row>
    <row r="117" spans="1:22" x14ac:dyDescent="0.2">
      <c r="A117" s="41">
        <v>3.5</v>
      </c>
      <c r="B117" s="34" t="s">
        <v>240</v>
      </c>
      <c r="C117" s="82"/>
      <c r="D117" s="82"/>
      <c r="E117" s="82"/>
      <c r="F117" s="82"/>
      <c r="G117" s="82"/>
      <c r="H117" s="83"/>
      <c r="I117" s="42">
        <v>17</v>
      </c>
      <c r="J117" s="42">
        <v>33</v>
      </c>
      <c r="K117" s="384">
        <f>I117/((I117+J117)/10)</f>
        <v>3.4</v>
      </c>
      <c r="L117" s="384"/>
      <c r="M117" s="68"/>
      <c r="N117" s="113">
        <v>1</v>
      </c>
      <c r="O117" s="113">
        <v>4</v>
      </c>
      <c r="P117" s="383">
        <f>(K117+((I117-J117)*0.05))/10</f>
        <v>0.25999999999999995</v>
      </c>
      <c r="Q117" s="383"/>
      <c r="R117" s="122">
        <v>28</v>
      </c>
      <c r="S117" s="122">
        <v>42</v>
      </c>
      <c r="T117" s="119">
        <f>R117/((R117+S117)/10)</f>
        <v>4</v>
      </c>
      <c r="U117" s="110">
        <v>0</v>
      </c>
      <c r="V117" s="110">
        <v>0</v>
      </c>
    </row>
    <row r="118" spans="1:22" x14ac:dyDescent="0.2">
      <c r="A118" s="41">
        <v>3.5</v>
      </c>
      <c r="B118" s="111" t="s">
        <v>153</v>
      </c>
      <c r="C118" s="82"/>
      <c r="D118" s="82"/>
      <c r="E118" s="82"/>
      <c r="F118" s="82"/>
      <c r="G118" s="82"/>
      <c r="H118" s="83"/>
      <c r="I118" s="51">
        <v>14</v>
      </c>
      <c r="J118" s="51">
        <v>16</v>
      </c>
      <c r="K118" s="384">
        <f t="shared" si="36"/>
        <v>4.666666666666667</v>
      </c>
      <c r="L118" s="384"/>
      <c r="M118" s="96"/>
      <c r="N118" s="69">
        <v>1</v>
      </c>
      <c r="O118" s="69">
        <v>2</v>
      </c>
      <c r="P118" s="383">
        <f>(K118+((I118-J118)*0.05))/10</f>
        <v>0.45666666666666672</v>
      </c>
      <c r="Q118" s="383"/>
      <c r="R118" s="122">
        <v>46</v>
      </c>
      <c r="S118" s="122">
        <v>34</v>
      </c>
      <c r="T118" s="118">
        <f>R118/((R118+S118)/10)</f>
        <v>5.75</v>
      </c>
      <c r="U118" s="109">
        <v>0</v>
      </c>
      <c r="V118" s="110">
        <v>0</v>
      </c>
    </row>
    <row r="119" spans="1:22" x14ac:dyDescent="0.2">
      <c r="A119" s="41">
        <v>3</v>
      </c>
      <c r="B119" s="32" t="s">
        <v>152</v>
      </c>
      <c r="C119" s="82"/>
      <c r="D119" s="82"/>
      <c r="E119" s="82"/>
      <c r="F119" s="82"/>
      <c r="G119" s="82"/>
      <c r="H119" s="83"/>
      <c r="I119" s="51">
        <v>18</v>
      </c>
      <c r="J119" s="51">
        <v>22</v>
      </c>
      <c r="K119" s="384">
        <f t="shared" si="36"/>
        <v>4.5</v>
      </c>
      <c r="L119" s="384"/>
      <c r="M119" s="96"/>
      <c r="N119" s="69">
        <v>2</v>
      </c>
      <c r="O119" s="69">
        <v>2</v>
      </c>
      <c r="P119" s="383">
        <f>(K119+((I119-J119)*0.05))/10</f>
        <v>0.43</v>
      </c>
      <c r="Q119" s="383"/>
      <c r="R119" s="122">
        <v>30</v>
      </c>
      <c r="S119" s="122">
        <v>40</v>
      </c>
      <c r="T119" s="118">
        <f>R119/((R119+S119)/10)</f>
        <v>4.2857142857142856</v>
      </c>
      <c r="U119" s="109">
        <v>0</v>
      </c>
      <c r="V119" s="109">
        <v>0</v>
      </c>
    </row>
    <row r="120" spans="1:22" x14ac:dyDescent="0.2">
      <c r="A120" s="70"/>
      <c r="B120" s="81" t="s">
        <v>14</v>
      </c>
      <c r="C120" s="82"/>
      <c r="D120" s="82"/>
      <c r="E120" s="82"/>
      <c r="F120" s="82"/>
      <c r="G120" s="82"/>
      <c r="H120" s="83"/>
      <c r="I120" s="51">
        <v>0</v>
      </c>
      <c r="J120" s="51">
        <v>0</v>
      </c>
      <c r="K120" s="68"/>
      <c r="L120" s="68"/>
      <c r="M120" s="68"/>
      <c r="N120" s="69">
        <v>0</v>
      </c>
      <c r="O120" s="69">
        <v>0</v>
      </c>
      <c r="P120" s="388"/>
      <c r="Q120" s="388"/>
      <c r="R120" s="77"/>
      <c r="S120" s="77"/>
      <c r="T120" s="77"/>
      <c r="U120" s="77"/>
      <c r="V120" s="77"/>
    </row>
    <row r="121" spans="1:22" x14ac:dyDescent="0.2">
      <c r="A121" s="46"/>
      <c r="B121" s="228" t="s">
        <v>25</v>
      </c>
      <c r="C121" s="77"/>
      <c r="D121" s="77"/>
      <c r="E121" s="77"/>
      <c r="F121" s="77"/>
      <c r="G121" s="77"/>
      <c r="H121" s="229"/>
      <c r="I121" s="72"/>
      <c r="J121" s="72"/>
      <c r="K121" s="68"/>
      <c r="L121" s="68"/>
      <c r="M121" s="68"/>
      <c r="N121" s="72"/>
      <c r="O121" s="72"/>
      <c r="P121" s="100"/>
      <c r="Q121" s="100"/>
      <c r="R121" s="75"/>
      <c r="S121" s="75"/>
      <c r="T121" s="75"/>
      <c r="U121" s="75"/>
      <c r="V121" s="75"/>
    </row>
    <row r="122" spans="1:22" x14ac:dyDescent="0.2">
      <c r="A122" s="46"/>
      <c r="B122" s="228" t="s">
        <v>45</v>
      </c>
      <c r="C122" s="77"/>
      <c r="D122" s="77"/>
      <c r="E122" s="77"/>
      <c r="F122" s="77"/>
      <c r="G122" s="77"/>
      <c r="H122" s="229"/>
      <c r="I122" s="72"/>
      <c r="J122" s="72"/>
      <c r="K122" s="68"/>
      <c r="L122" s="68"/>
      <c r="M122" s="68"/>
      <c r="N122" s="72"/>
      <c r="O122" s="72"/>
      <c r="P122" s="101"/>
      <c r="Q122" s="101"/>
      <c r="R122" s="68"/>
      <c r="S122" s="68"/>
      <c r="T122" s="68"/>
      <c r="U122" s="68"/>
      <c r="V122" s="68"/>
    </row>
    <row r="123" spans="1:22" x14ac:dyDescent="0.2">
      <c r="A123" s="385" t="s">
        <v>102</v>
      </c>
      <c r="B123" s="385"/>
      <c r="C123" s="385"/>
      <c r="D123" s="385"/>
      <c r="E123" s="385"/>
      <c r="F123" s="385"/>
      <c r="G123" s="385"/>
      <c r="H123" s="230">
        <f>AVERAGE(A111:A122)</f>
        <v>4.666666666666667</v>
      </c>
      <c r="I123" s="124">
        <f>SUM(I111:I122)</f>
        <v>192</v>
      </c>
      <c r="J123" s="124">
        <f>SUM(J111:J122)</f>
        <v>208</v>
      </c>
      <c r="K123" s="12"/>
      <c r="L123" s="124"/>
      <c r="N123" s="124">
        <f>SUM(N111:N122)</f>
        <v>18</v>
      </c>
      <c r="O123" s="124">
        <f>SUM(O111:O122)</f>
        <v>22</v>
      </c>
      <c r="P123" s="102"/>
      <c r="Q123" s="102"/>
      <c r="R123" s="137"/>
      <c r="S123" s="137"/>
      <c r="T123" s="133"/>
    </row>
    <row r="124" spans="1:22" ht="12.75" customHeight="1" x14ac:dyDescent="0.2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76"/>
      <c r="L124" s="76"/>
      <c r="M124" s="76"/>
      <c r="N124" s="53"/>
      <c r="O124" s="53"/>
      <c r="P124" s="103"/>
      <c r="Q124" s="103"/>
      <c r="R124" s="412" t="s">
        <v>133</v>
      </c>
      <c r="S124" s="412"/>
      <c r="T124" s="412"/>
      <c r="U124" s="436" t="s">
        <v>310</v>
      </c>
      <c r="V124" s="436"/>
    </row>
    <row r="125" spans="1:22" x14ac:dyDescent="0.2">
      <c r="A125" s="207"/>
      <c r="B125" s="53"/>
      <c r="C125" s="53"/>
      <c r="D125" s="53"/>
      <c r="E125" s="53"/>
      <c r="F125" s="53"/>
      <c r="G125" s="53"/>
      <c r="H125" s="53"/>
      <c r="K125" s="108"/>
      <c r="L125" s="108"/>
      <c r="M125" s="108"/>
      <c r="P125" s="103"/>
      <c r="Q125" s="103"/>
      <c r="R125" s="412"/>
      <c r="S125" s="412"/>
      <c r="T125" s="412"/>
      <c r="U125" s="436"/>
      <c r="V125" s="436"/>
    </row>
    <row r="126" spans="1:22" x14ac:dyDescent="0.2">
      <c r="A126" s="53"/>
      <c r="B126" s="386" t="s">
        <v>137</v>
      </c>
      <c r="C126" s="386"/>
      <c r="D126" s="386"/>
      <c r="E126" s="386"/>
      <c r="F126" s="386"/>
      <c r="G126" s="386"/>
      <c r="H126" s="386"/>
      <c r="I126" s="381" t="s">
        <v>127</v>
      </c>
      <c r="J126" s="381"/>
      <c r="K126" s="389" t="s">
        <v>130</v>
      </c>
      <c r="L126" s="389"/>
      <c r="M126" s="108"/>
      <c r="N126" s="381" t="s">
        <v>99</v>
      </c>
      <c r="O126" s="381"/>
      <c r="P126" s="391" t="s">
        <v>95</v>
      </c>
      <c r="Q126" s="391"/>
      <c r="R126" s="412" t="s">
        <v>127</v>
      </c>
      <c r="S126" s="412"/>
      <c r="T126" s="412"/>
      <c r="U126" s="436"/>
      <c r="V126" s="436"/>
    </row>
    <row r="127" spans="1:22" x14ac:dyDescent="0.2">
      <c r="A127" s="208" t="s">
        <v>63</v>
      </c>
      <c r="B127" s="387"/>
      <c r="C127" s="387"/>
      <c r="D127" s="387"/>
      <c r="E127" s="387"/>
      <c r="F127" s="387"/>
      <c r="G127" s="387"/>
      <c r="H127" s="387"/>
      <c r="I127" s="66" t="s">
        <v>128</v>
      </c>
      <c r="J127" s="66" t="s">
        <v>129</v>
      </c>
      <c r="K127" s="390"/>
      <c r="L127" s="390"/>
      <c r="M127" s="65"/>
      <c r="N127" s="66" t="s">
        <v>0</v>
      </c>
      <c r="O127" s="66" t="s">
        <v>1</v>
      </c>
      <c r="P127" s="392"/>
      <c r="Q127" s="392"/>
      <c r="R127" s="107" t="s">
        <v>128</v>
      </c>
      <c r="S127" s="107" t="s">
        <v>129</v>
      </c>
      <c r="T127" s="116" t="s">
        <v>62</v>
      </c>
      <c r="U127" s="115" t="s">
        <v>128</v>
      </c>
      <c r="V127" s="115" t="s">
        <v>129</v>
      </c>
    </row>
    <row r="128" spans="1:22" x14ac:dyDescent="0.2">
      <c r="A128" s="41">
        <v>7.5</v>
      </c>
      <c r="B128" s="34" t="s">
        <v>154</v>
      </c>
      <c r="C128" s="231"/>
      <c r="D128" s="231"/>
      <c r="E128" s="231"/>
      <c r="F128" s="231"/>
      <c r="G128" s="231"/>
      <c r="H128" s="188"/>
      <c r="I128" s="31">
        <v>26</v>
      </c>
      <c r="J128" s="31">
        <v>24</v>
      </c>
      <c r="K128" s="413">
        <f>I128/((I128+J128)/10)</f>
        <v>5.2</v>
      </c>
      <c r="L128" s="413"/>
      <c r="M128" s="93"/>
      <c r="N128" s="112">
        <v>2</v>
      </c>
      <c r="O128" s="113">
        <v>3</v>
      </c>
      <c r="P128" s="427">
        <f>(K128+((I128-J128)*0.05))/10</f>
        <v>0.53</v>
      </c>
      <c r="Q128" s="427"/>
      <c r="R128" s="121">
        <v>36</v>
      </c>
      <c r="S128" s="121">
        <v>44</v>
      </c>
      <c r="T128" s="118">
        <f>R128/((R128+S128)/10)</f>
        <v>4.5</v>
      </c>
      <c r="U128" s="109">
        <v>0</v>
      </c>
      <c r="V128" s="110">
        <v>0</v>
      </c>
    </row>
    <row r="129" spans="1:22" x14ac:dyDescent="0.2">
      <c r="A129" s="41">
        <v>7</v>
      </c>
      <c r="B129" s="34" t="s">
        <v>155</v>
      </c>
      <c r="C129" s="82"/>
      <c r="D129" s="82"/>
      <c r="E129" s="82"/>
      <c r="F129" s="82"/>
      <c r="G129" s="82"/>
      <c r="H129" s="83"/>
      <c r="I129" s="51">
        <v>12</v>
      </c>
      <c r="J129" s="51">
        <v>8</v>
      </c>
      <c r="K129" s="384">
        <f t="shared" ref="K129" si="39">I129/((I129+J129)/10)</f>
        <v>6</v>
      </c>
      <c r="L129" s="384"/>
      <c r="M129" s="68"/>
      <c r="N129" s="69">
        <v>1</v>
      </c>
      <c r="O129" s="69">
        <v>1</v>
      </c>
      <c r="P129" s="383">
        <f t="shared" ref="P129" si="40">(K129+((I129-J129)*0.05))/10</f>
        <v>0.62</v>
      </c>
      <c r="Q129" s="383"/>
      <c r="R129" s="122">
        <v>50</v>
      </c>
      <c r="S129" s="122">
        <v>30</v>
      </c>
      <c r="T129" s="119">
        <f t="shared" ref="T129" si="41">R129/((R129+S129)/10)</f>
        <v>6.25</v>
      </c>
      <c r="U129" s="109">
        <v>0</v>
      </c>
      <c r="V129" s="110">
        <v>0</v>
      </c>
    </row>
    <row r="130" spans="1:22" x14ac:dyDescent="0.2">
      <c r="A130" s="41">
        <v>5.5</v>
      </c>
      <c r="B130" s="22" t="s">
        <v>156</v>
      </c>
      <c r="C130" s="82"/>
      <c r="D130" s="82"/>
      <c r="E130" s="82"/>
      <c r="F130" s="82"/>
      <c r="G130" s="82"/>
      <c r="H130" s="83"/>
      <c r="I130" s="42">
        <v>15</v>
      </c>
      <c r="J130" s="31">
        <v>35</v>
      </c>
      <c r="K130" s="384">
        <f>I130/((I130+J130)/10)</f>
        <v>3</v>
      </c>
      <c r="L130" s="384"/>
      <c r="M130" s="68"/>
      <c r="N130" s="112">
        <v>1</v>
      </c>
      <c r="O130" s="112">
        <v>4</v>
      </c>
      <c r="P130" s="383">
        <f>(K130+((I130-J130)*0.05))/10</f>
        <v>0.2</v>
      </c>
      <c r="Q130" s="383"/>
      <c r="R130" s="122">
        <v>44</v>
      </c>
      <c r="S130" s="121">
        <v>46</v>
      </c>
      <c r="T130" s="119">
        <f>R130/((R130+S130)/10)</f>
        <v>4.8888888888888893</v>
      </c>
      <c r="U130" s="110">
        <v>0</v>
      </c>
      <c r="V130" s="110">
        <v>0</v>
      </c>
    </row>
    <row r="131" spans="1:22" x14ac:dyDescent="0.2">
      <c r="A131" s="41">
        <v>5.5</v>
      </c>
      <c r="B131" s="47" t="s">
        <v>157</v>
      </c>
      <c r="C131" s="82"/>
      <c r="D131" s="82"/>
      <c r="E131" s="82"/>
      <c r="F131" s="82"/>
      <c r="G131" s="82"/>
      <c r="H131" s="83"/>
      <c r="I131" s="42">
        <v>34</v>
      </c>
      <c r="J131" s="42">
        <v>26</v>
      </c>
      <c r="K131" s="382">
        <f>I131/((I131+J131)/10)</f>
        <v>5.666666666666667</v>
      </c>
      <c r="L131" s="382"/>
      <c r="M131" s="68"/>
      <c r="N131" s="113">
        <v>3</v>
      </c>
      <c r="O131" s="112">
        <v>3</v>
      </c>
      <c r="P131" s="388">
        <f>(K131+((I131-J131)*0.05))/10</f>
        <v>0.60666666666666669</v>
      </c>
      <c r="Q131" s="388"/>
      <c r="R131" s="122">
        <v>56</v>
      </c>
      <c r="S131" s="122">
        <v>44</v>
      </c>
      <c r="T131" s="119">
        <f>R131/((R131+S131)/10)</f>
        <v>5.6</v>
      </c>
      <c r="U131" s="110">
        <v>0</v>
      </c>
      <c r="V131" s="110">
        <v>0</v>
      </c>
    </row>
    <row r="132" spans="1:22" x14ac:dyDescent="0.2">
      <c r="A132" s="41">
        <v>4</v>
      </c>
      <c r="B132" s="268" t="s">
        <v>249</v>
      </c>
      <c r="H132" s="97"/>
      <c r="I132" s="54">
        <v>8</v>
      </c>
      <c r="J132" s="54">
        <v>12</v>
      </c>
      <c r="K132" s="382">
        <f>I132/((I132+J132)/10)</f>
        <v>4</v>
      </c>
      <c r="L132" s="382"/>
      <c r="N132" s="264">
        <v>1</v>
      </c>
      <c r="O132" s="264">
        <v>1</v>
      </c>
      <c r="P132" s="388">
        <f>(K132+((I132-J132)*0.05))/10</f>
        <v>0.38</v>
      </c>
      <c r="Q132" s="388"/>
      <c r="R132" s="209">
        <v>0</v>
      </c>
      <c r="S132" s="209">
        <v>0</v>
      </c>
      <c r="T132" s="219" t="e">
        <f>R132/((R132+S132)/10)</f>
        <v>#DIV/0!</v>
      </c>
      <c r="U132" s="220">
        <v>0</v>
      </c>
      <c r="V132" s="220">
        <v>0</v>
      </c>
    </row>
    <row r="133" spans="1:22" x14ac:dyDescent="0.2">
      <c r="A133" s="41">
        <v>4</v>
      </c>
      <c r="B133" s="32" t="s">
        <v>158</v>
      </c>
      <c r="C133" s="82"/>
      <c r="D133" s="82"/>
      <c r="E133" s="82"/>
      <c r="F133" s="82"/>
      <c r="G133" s="82"/>
      <c r="H133" s="83"/>
      <c r="I133" s="42">
        <v>18</v>
      </c>
      <c r="J133" s="42">
        <v>12</v>
      </c>
      <c r="K133" s="384">
        <f>I133/((I133+J133)/10)</f>
        <v>6</v>
      </c>
      <c r="L133" s="384"/>
      <c r="M133" s="68"/>
      <c r="N133" s="112">
        <v>2</v>
      </c>
      <c r="O133" s="112">
        <v>1</v>
      </c>
      <c r="P133" s="388">
        <f>(K133+((I133-J133)*0.05))/10</f>
        <v>0.63</v>
      </c>
      <c r="Q133" s="388"/>
      <c r="R133" s="122">
        <v>50</v>
      </c>
      <c r="S133" s="122">
        <v>70</v>
      </c>
      <c r="T133" s="119">
        <f t="shared" ref="T133:T136" si="42">R133/((R133+S133)/10)</f>
        <v>4.166666666666667</v>
      </c>
      <c r="U133" s="110">
        <v>0</v>
      </c>
      <c r="V133" s="110">
        <v>0</v>
      </c>
    </row>
    <row r="134" spans="1:22" x14ac:dyDescent="0.2">
      <c r="A134" s="41">
        <v>4</v>
      </c>
      <c r="B134" s="22" t="s">
        <v>29</v>
      </c>
      <c r="C134" s="82"/>
      <c r="D134" s="82"/>
      <c r="E134" s="82"/>
      <c r="F134" s="82"/>
      <c r="G134" s="82"/>
      <c r="H134" s="83"/>
      <c r="I134" s="51">
        <v>18</v>
      </c>
      <c r="J134" s="51">
        <v>22</v>
      </c>
      <c r="K134" s="382">
        <f>I134/((I134+J134)/10)</f>
        <v>4.5</v>
      </c>
      <c r="L134" s="382"/>
      <c r="M134" s="96"/>
      <c r="N134" s="69">
        <v>1</v>
      </c>
      <c r="O134" s="69">
        <v>3</v>
      </c>
      <c r="P134" s="388">
        <f>(K134+((I134-J134)*0.05))/10</f>
        <v>0.43</v>
      </c>
      <c r="Q134" s="388"/>
      <c r="R134" s="122">
        <v>51</v>
      </c>
      <c r="S134" s="122">
        <v>49</v>
      </c>
      <c r="T134" s="118">
        <f>R134/((R134+S134)/10)</f>
        <v>5.0999999999999996</v>
      </c>
      <c r="U134" s="109">
        <v>0</v>
      </c>
      <c r="V134" s="110">
        <v>0</v>
      </c>
    </row>
    <row r="135" spans="1:22" x14ac:dyDescent="0.2">
      <c r="A135" s="41">
        <v>3</v>
      </c>
      <c r="B135" s="22" t="s">
        <v>159</v>
      </c>
      <c r="C135" s="82"/>
      <c r="D135" s="82"/>
      <c r="E135" s="82"/>
      <c r="F135" s="82"/>
      <c r="G135" s="82"/>
      <c r="H135" s="83"/>
      <c r="I135" s="51">
        <v>18</v>
      </c>
      <c r="J135" s="51">
        <v>22</v>
      </c>
      <c r="K135" s="384">
        <f t="shared" ref="K135" si="43">I135/((I135+J135)/10)</f>
        <v>4.5</v>
      </c>
      <c r="L135" s="384"/>
      <c r="M135" s="96"/>
      <c r="N135" s="69">
        <v>1</v>
      </c>
      <c r="O135" s="69">
        <v>3</v>
      </c>
      <c r="P135" s="388">
        <f t="shared" ref="P135" si="44">(K135+((I135-J135)*0.05))/10</f>
        <v>0.43</v>
      </c>
      <c r="Q135" s="388"/>
      <c r="R135" s="122">
        <v>16</v>
      </c>
      <c r="S135" s="122">
        <v>44</v>
      </c>
      <c r="T135" s="118">
        <f>R135/((R135+S135)/10)</f>
        <v>2.6666666666666665</v>
      </c>
      <c r="U135" s="109">
        <v>0</v>
      </c>
      <c r="V135" s="110">
        <v>0</v>
      </c>
    </row>
    <row r="136" spans="1:22" x14ac:dyDescent="0.2">
      <c r="A136" s="41">
        <v>3</v>
      </c>
      <c r="B136" s="25" t="s">
        <v>236</v>
      </c>
      <c r="H136" s="97"/>
      <c r="I136" s="54">
        <v>18</v>
      </c>
      <c r="J136" s="54">
        <v>22</v>
      </c>
      <c r="K136" s="382">
        <f>I136/((I136+J136)/10)</f>
        <v>4.5</v>
      </c>
      <c r="L136" s="382"/>
      <c r="N136" s="241">
        <v>2</v>
      </c>
      <c r="O136" s="241">
        <v>2</v>
      </c>
      <c r="P136" s="388">
        <f>(K136+((I136-J136)*0.05))/10</f>
        <v>0.43</v>
      </c>
      <c r="Q136" s="388"/>
      <c r="R136" s="209">
        <v>50</v>
      </c>
      <c r="S136" s="209">
        <v>60</v>
      </c>
      <c r="T136" s="219">
        <f t="shared" si="42"/>
        <v>4.5454545454545459</v>
      </c>
      <c r="U136" s="220">
        <v>0</v>
      </c>
      <c r="V136" s="220">
        <v>0</v>
      </c>
    </row>
    <row r="137" spans="1:22" x14ac:dyDescent="0.2">
      <c r="A137" s="46"/>
      <c r="B137" s="81" t="s">
        <v>14</v>
      </c>
      <c r="C137" s="82"/>
      <c r="D137" s="82"/>
      <c r="E137" s="82"/>
      <c r="F137" s="82"/>
      <c r="G137" s="82"/>
      <c r="H137" s="83"/>
      <c r="I137" s="51">
        <v>0</v>
      </c>
      <c r="J137" s="51">
        <v>0</v>
      </c>
      <c r="K137" s="68"/>
      <c r="L137" s="68"/>
      <c r="M137" s="68"/>
      <c r="N137" s="51">
        <v>0</v>
      </c>
      <c r="O137" s="51">
        <v>0</v>
      </c>
      <c r="P137" s="388"/>
      <c r="Q137" s="388"/>
      <c r="R137" s="77"/>
      <c r="S137" s="77"/>
      <c r="T137" s="77"/>
      <c r="U137" s="226"/>
      <c r="V137" s="226"/>
    </row>
    <row r="138" spans="1:22" x14ac:dyDescent="0.2">
      <c r="A138" s="46"/>
      <c r="B138" s="228" t="s">
        <v>25</v>
      </c>
      <c r="C138" s="77"/>
      <c r="D138" s="77"/>
      <c r="E138" s="77"/>
      <c r="F138" s="77"/>
      <c r="G138" s="77"/>
      <c r="H138" s="229"/>
      <c r="I138" s="51">
        <v>0</v>
      </c>
      <c r="J138" s="51">
        <v>0</v>
      </c>
      <c r="K138" s="68"/>
      <c r="L138" s="68"/>
      <c r="M138" s="68"/>
      <c r="N138" s="71">
        <v>0</v>
      </c>
      <c r="O138" s="71">
        <v>0</v>
      </c>
      <c r="P138" s="100"/>
      <c r="Q138" s="100"/>
      <c r="R138" s="75"/>
      <c r="S138" s="75"/>
      <c r="T138" s="75"/>
      <c r="U138" s="75"/>
      <c r="V138" s="75"/>
    </row>
    <row r="139" spans="1:22" x14ac:dyDescent="0.2">
      <c r="A139" s="46"/>
      <c r="B139" s="228" t="s">
        <v>45</v>
      </c>
      <c r="C139" s="77"/>
      <c r="D139" s="77"/>
      <c r="E139" s="77"/>
      <c r="F139" s="77"/>
      <c r="G139" s="77"/>
      <c r="H139" s="229"/>
      <c r="I139" s="72"/>
      <c r="J139" s="72"/>
      <c r="K139" s="68"/>
      <c r="L139" s="68"/>
      <c r="M139" s="68"/>
      <c r="N139" s="72"/>
      <c r="O139" s="72"/>
      <c r="P139" s="101"/>
      <c r="Q139" s="101"/>
      <c r="R139" s="68"/>
      <c r="S139" s="68"/>
      <c r="T139" s="68"/>
      <c r="U139" s="68"/>
      <c r="V139" s="68"/>
    </row>
    <row r="140" spans="1:22" x14ac:dyDescent="0.2">
      <c r="A140" s="385" t="s">
        <v>102</v>
      </c>
      <c r="B140" s="385"/>
      <c r="C140" s="385"/>
      <c r="D140" s="385"/>
      <c r="E140" s="385"/>
      <c r="F140" s="385"/>
      <c r="G140" s="385"/>
      <c r="H140" s="230">
        <f>AVERAGE(A128:A139)</f>
        <v>4.833333333333333</v>
      </c>
      <c r="I140" s="124">
        <f>SUM(I128:I139)</f>
        <v>167</v>
      </c>
      <c r="J140" s="124">
        <f>SUM(J128:J139)</f>
        <v>183</v>
      </c>
      <c r="K140" s="12"/>
      <c r="L140" s="124"/>
      <c r="N140" s="124">
        <f>SUM(N128:N139)</f>
        <v>14</v>
      </c>
      <c r="O140" s="124">
        <f>SUM(O128:O139)</f>
        <v>21</v>
      </c>
      <c r="P140" s="102"/>
      <c r="Q140" s="102"/>
      <c r="R140" s="137"/>
      <c r="S140" s="137"/>
      <c r="T140" s="133"/>
    </row>
    <row r="141" spans="1:22" x14ac:dyDescent="0.2">
      <c r="A141" s="94"/>
      <c r="B141" s="94"/>
      <c r="C141" s="94"/>
      <c r="D141" s="94"/>
      <c r="E141" s="94"/>
      <c r="F141" s="94"/>
      <c r="G141" s="94"/>
      <c r="H141" s="58"/>
      <c r="I141" s="227"/>
      <c r="J141" s="227"/>
      <c r="K141" s="16"/>
      <c r="L141" s="227"/>
      <c r="M141" s="53"/>
      <c r="N141" s="227"/>
      <c r="O141" s="134"/>
      <c r="P141" s="102"/>
      <c r="Q141" s="102"/>
      <c r="R141" s="137"/>
      <c r="S141" s="137"/>
      <c r="T141" s="136"/>
    </row>
    <row r="142" spans="1:22" ht="12.75" customHeight="1" x14ac:dyDescent="0.2">
      <c r="A142" s="53"/>
      <c r="B142" s="53"/>
      <c r="C142" s="53"/>
      <c r="D142" s="53"/>
      <c r="E142" s="53"/>
      <c r="F142" s="53"/>
      <c r="G142" s="53"/>
      <c r="H142" s="53"/>
      <c r="K142" s="108"/>
      <c r="L142" s="108"/>
      <c r="M142" s="108"/>
      <c r="P142" s="103"/>
      <c r="Q142" s="103"/>
      <c r="R142" s="412" t="s">
        <v>133</v>
      </c>
      <c r="S142" s="412"/>
      <c r="T142" s="412"/>
      <c r="U142" s="436" t="s">
        <v>310</v>
      </c>
      <c r="V142" s="436"/>
    </row>
    <row r="143" spans="1:22" x14ac:dyDescent="0.2">
      <c r="A143" s="207"/>
      <c r="B143" s="53"/>
      <c r="C143" s="53"/>
      <c r="D143" s="53"/>
      <c r="E143" s="53"/>
      <c r="F143" s="53"/>
      <c r="G143" s="53"/>
      <c r="H143" s="53"/>
      <c r="K143" s="108"/>
      <c r="L143" s="108"/>
      <c r="M143" s="108"/>
      <c r="P143" s="103"/>
      <c r="Q143" s="103"/>
      <c r="R143" s="412"/>
      <c r="S143" s="412"/>
      <c r="T143" s="412"/>
      <c r="U143" s="436"/>
      <c r="V143" s="436"/>
    </row>
    <row r="144" spans="1:22" x14ac:dyDescent="0.2">
      <c r="A144" s="53"/>
      <c r="B144" s="386" t="s">
        <v>131</v>
      </c>
      <c r="C144" s="386"/>
      <c r="D144" s="386"/>
      <c r="E144" s="386"/>
      <c r="F144" s="386"/>
      <c r="G144" s="386"/>
      <c r="H144" s="386"/>
      <c r="I144" s="381" t="s">
        <v>127</v>
      </c>
      <c r="J144" s="381"/>
      <c r="K144" s="389" t="s">
        <v>130</v>
      </c>
      <c r="L144" s="389"/>
      <c r="M144" s="108"/>
      <c r="N144" s="381" t="s">
        <v>99</v>
      </c>
      <c r="O144" s="381"/>
      <c r="P144" s="391" t="s">
        <v>95</v>
      </c>
      <c r="Q144" s="391"/>
      <c r="R144" s="412" t="s">
        <v>127</v>
      </c>
      <c r="S144" s="412"/>
      <c r="T144" s="412"/>
      <c r="U144" s="436"/>
      <c r="V144" s="436"/>
    </row>
    <row r="145" spans="1:22" x14ac:dyDescent="0.2">
      <c r="A145" s="208" t="s">
        <v>63</v>
      </c>
      <c r="B145" s="387"/>
      <c r="C145" s="387"/>
      <c r="D145" s="387"/>
      <c r="E145" s="387"/>
      <c r="F145" s="387"/>
      <c r="G145" s="387"/>
      <c r="H145" s="387"/>
      <c r="I145" s="66" t="s">
        <v>128</v>
      </c>
      <c r="J145" s="66" t="s">
        <v>129</v>
      </c>
      <c r="K145" s="390"/>
      <c r="L145" s="390"/>
      <c r="M145" s="65"/>
      <c r="N145" s="66" t="s">
        <v>0</v>
      </c>
      <c r="O145" s="66" t="s">
        <v>1</v>
      </c>
      <c r="P145" s="392"/>
      <c r="Q145" s="392"/>
      <c r="R145" s="107" t="s">
        <v>128</v>
      </c>
      <c r="S145" s="107" t="s">
        <v>129</v>
      </c>
      <c r="T145" s="116" t="s">
        <v>62</v>
      </c>
      <c r="U145" s="115" t="s">
        <v>128</v>
      </c>
      <c r="V145" s="115" t="s">
        <v>129</v>
      </c>
    </row>
    <row r="146" spans="1:22" x14ac:dyDescent="0.2">
      <c r="A146" s="41">
        <v>7.5</v>
      </c>
      <c r="B146" s="232" t="s">
        <v>10</v>
      </c>
      <c r="C146" s="79"/>
      <c r="D146" s="79"/>
      <c r="E146" s="79"/>
      <c r="F146" s="79"/>
      <c r="G146" s="79"/>
      <c r="H146" s="80"/>
      <c r="I146" s="73">
        <v>22</v>
      </c>
      <c r="J146" s="73">
        <v>18</v>
      </c>
      <c r="K146" s="382">
        <f t="shared" ref="K146:K147" si="45">I146/((I146+J146)/10)</f>
        <v>5.5</v>
      </c>
      <c r="L146" s="382"/>
      <c r="M146" s="93"/>
      <c r="N146" s="67">
        <v>2</v>
      </c>
      <c r="O146" s="67">
        <v>2</v>
      </c>
      <c r="P146" s="388">
        <f t="shared" ref="P146:P147" si="46">(K146+((I146-J146)*0.05))/10</f>
        <v>0.57000000000000006</v>
      </c>
      <c r="Q146" s="388"/>
      <c r="R146" s="120">
        <v>64</v>
      </c>
      <c r="S146" s="120">
        <v>46</v>
      </c>
      <c r="T146" s="117">
        <f t="shared" ref="T146:T147" si="47">R146/((R146+S146)/10)</f>
        <v>5.8181818181818183</v>
      </c>
      <c r="U146" s="114">
        <v>17</v>
      </c>
      <c r="V146" s="114">
        <v>13</v>
      </c>
    </row>
    <row r="147" spans="1:22" x14ac:dyDescent="0.2">
      <c r="A147" s="41">
        <v>6.5</v>
      </c>
      <c r="B147" s="34" t="s">
        <v>270</v>
      </c>
      <c r="C147" s="231"/>
      <c r="D147" s="231"/>
      <c r="E147" s="231"/>
      <c r="F147" s="231"/>
      <c r="G147" s="231"/>
      <c r="H147" s="188"/>
      <c r="I147" s="31">
        <v>33</v>
      </c>
      <c r="J147" s="31">
        <v>27</v>
      </c>
      <c r="K147" s="382">
        <f t="shared" si="45"/>
        <v>5.5</v>
      </c>
      <c r="L147" s="382"/>
      <c r="M147" s="93"/>
      <c r="N147" s="112">
        <v>4</v>
      </c>
      <c r="O147" s="113">
        <v>2</v>
      </c>
      <c r="P147" s="388">
        <f t="shared" si="46"/>
        <v>0.57999999999999996</v>
      </c>
      <c r="Q147" s="388"/>
      <c r="R147" s="121">
        <v>0</v>
      </c>
      <c r="S147" s="121">
        <v>0</v>
      </c>
      <c r="T147" s="118" t="e">
        <f t="shared" si="47"/>
        <v>#DIV/0!</v>
      </c>
      <c r="U147" s="109">
        <v>0</v>
      </c>
      <c r="V147" s="110">
        <v>0</v>
      </c>
    </row>
    <row r="148" spans="1:22" x14ac:dyDescent="0.2">
      <c r="A148" s="46">
        <v>6</v>
      </c>
      <c r="B148" s="59" t="s">
        <v>269</v>
      </c>
      <c r="C148" s="82"/>
      <c r="D148" s="82"/>
      <c r="E148" s="82"/>
      <c r="F148" s="82"/>
      <c r="G148" s="82"/>
      <c r="H148" s="83"/>
      <c r="I148" s="42">
        <v>12</v>
      </c>
      <c r="J148" s="42">
        <v>8</v>
      </c>
      <c r="K148" s="398">
        <f t="shared" ref="K148:K149" si="48">I148/((I148+J148)/10)</f>
        <v>6</v>
      </c>
      <c r="L148" s="398"/>
      <c r="M148" s="49"/>
      <c r="N148" s="112">
        <v>1</v>
      </c>
      <c r="O148" s="112">
        <v>1</v>
      </c>
      <c r="P148" s="402">
        <f t="shared" ref="P148:P149" si="49">(K148+((I148-J148)*0.05))/10</f>
        <v>0.62</v>
      </c>
      <c r="Q148" s="402"/>
      <c r="R148" s="122">
        <v>0</v>
      </c>
      <c r="S148" s="122">
        <v>0</v>
      </c>
      <c r="T148" s="119" t="e">
        <f t="shared" ref="T148:T149" si="50">R148/((R148+S148)/10)</f>
        <v>#DIV/0!</v>
      </c>
      <c r="U148" s="199">
        <v>0</v>
      </c>
      <c r="V148" s="199">
        <v>0</v>
      </c>
    </row>
    <row r="149" spans="1:22" x14ac:dyDescent="0.2">
      <c r="A149" s="41">
        <v>5</v>
      </c>
      <c r="B149" s="111" t="s">
        <v>92</v>
      </c>
      <c r="C149" s="82"/>
      <c r="D149" s="82"/>
      <c r="E149" s="82"/>
      <c r="F149" s="82"/>
      <c r="G149" s="82"/>
      <c r="H149" s="83"/>
      <c r="I149" s="42">
        <v>35</v>
      </c>
      <c r="J149" s="31">
        <v>35</v>
      </c>
      <c r="K149" s="382">
        <f t="shared" si="48"/>
        <v>5</v>
      </c>
      <c r="L149" s="382"/>
      <c r="M149" s="68"/>
      <c r="N149" s="112">
        <v>2</v>
      </c>
      <c r="O149" s="112">
        <v>5</v>
      </c>
      <c r="P149" s="388">
        <f t="shared" si="49"/>
        <v>0.5</v>
      </c>
      <c r="Q149" s="388"/>
      <c r="R149" s="122">
        <v>65</v>
      </c>
      <c r="S149" s="121">
        <v>75</v>
      </c>
      <c r="T149" s="119">
        <f t="shared" si="50"/>
        <v>4.6428571428571432</v>
      </c>
      <c r="U149" s="110">
        <v>14</v>
      </c>
      <c r="V149" s="110">
        <v>16</v>
      </c>
    </row>
    <row r="150" spans="1:22" x14ac:dyDescent="0.2">
      <c r="A150" s="41">
        <v>5</v>
      </c>
      <c r="B150" s="111" t="s">
        <v>75</v>
      </c>
      <c r="C150" s="68"/>
      <c r="D150" s="68"/>
      <c r="E150" s="68"/>
      <c r="F150" s="68"/>
      <c r="G150" s="68"/>
      <c r="H150" s="181"/>
      <c r="I150" s="42">
        <v>11</v>
      </c>
      <c r="J150" s="42">
        <v>19</v>
      </c>
      <c r="K150" s="384">
        <f>I150/((I150+J150)/10)</f>
        <v>3.6666666666666665</v>
      </c>
      <c r="L150" s="384"/>
      <c r="M150" s="68"/>
      <c r="N150" s="112">
        <v>1</v>
      </c>
      <c r="O150" s="112">
        <v>2</v>
      </c>
      <c r="P150" s="383">
        <f>(K150+((I150-J150)*0.05))/10</f>
        <v>0.32666666666666666</v>
      </c>
      <c r="Q150" s="383"/>
      <c r="R150" s="122">
        <v>0</v>
      </c>
      <c r="S150" s="122">
        <v>0</v>
      </c>
      <c r="T150" s="119" t="e">
        <f>R150/((R150+S150)/10)</f>
        <v>#DIV/0!</v>
      </c>
      <c r="U150" s="110">
        <v>0</v>
      </c>
      <c r="V150" s="110">
        <v>0</v>
      </c>
    </row>
    <row r="151" spans="1:22" x14ac:dyDescent="0.2">
      <c r="A151" s="41">
        <v>4.5</v>
      </c>
      <c r="B151" s="111" t="s">
        <v>132</v>
      </c>
      <c r="C151" s="82"/>
      <c r="D151" s="82"/>
      <c r="E151" s="82"/>
      <c r="F151" s="82"/>
      <c r="G151" s="82"/>
      <c r="H151" s="83"/>
      <c r="I151" s="42">
        <v>19</v>
      </c>
      <c r="J151" s="42">
        <v>31</v>
      </c>
      <c r="K151" s="382">
        <f>I151/((I151+J151)/10)</f>
        <v>3.8</v>
      </c>
      <c r="L151" s="382"/>
      <c r="M151" s="68"/>
      <c r="N151" s="113">
        <v>2</v>
      </c>
      <c r="O151" s="112">
        <v>3</v>
      </c>
      <c r="P151" s="388">
        <f>(K151+((I151-J151)*0.05))/10</f>
        <v>0.31999999999999995</v>
      </c>
      <c r="Q151" s="388"/>
      <c r="R151" s="122">
        <v>77</v>
      </c>
      <c r="S151" s="122">
        <v>73</v>
      </c>
      <c r="T151" s="119">
        <f>R151/((R151+S151)/10)</f>
        <v>5.1333333333333337</v>
      </c>
      <c r="U151" s="110">
        <v>13</v>
      </c>
      <c r="V151" s="110">
        <v>7</v>
      </c>
    </row>
    <row r="152" spans="1:22" x14ac:dyDescent="0.2">
      <c r="A152" s="41">
        <v>4</v>
      </c>
      <c r="B152" s="25" t="s">
        <v>12</v>
      </c>
      <c r="C152" s="53"/>
      <c r="D152" s="53"/>
      <c r="E152" s="53"/>
      <c r="F152" s="53"/>
      <c r="G152" s="53"/>
      <c r="H152" s="188"/>
      <c r="I152" s="54">
        <v>19</v>
      </c>
      <c r="J152" s="54">
        <v>21</v>
      </c>
      <c r="K152" s="382">
        <f t="shared" ref="K152" si="51">I152/((I152+J152)/10)</f>
        <v>4.75</v>
      </c>
      <c r="L152" s="382"/>
      <c r="M152" s="96"/>
      <c r="N152" s="113">
        <v>2</v>
      </c>
      <c r="O152" s="113">
        <v>2</v>
      </c>
      <c r="P152" s="388">
        <f t="shared" ref="P152" si="52">(K152+((I152-J152)*0.05))/10</f>
        <v>0.46500000000000002</v>
      </c>
      <c r="Q152" s="388"/>
      <c r="R152" s="209">
        <v>59</v>
      </c>
      <c r="S152" s="209">
        <v>41</v>
      </c>
      <c r="T152" s="118">
        <f>R152/((R152+S152)/10)</f>
        <v>5.9</v>
      </c>
      <c r="U152" s="109">
        <v>3</v>
      </c>
      <c r="V152" s="109">
        <v>7</v>
      </c>
    </row>
    <row r="153" spans="1:22" x14ac:dyDescent="0.2">
      <c r="A153" s="41">
        <v>3</v>
      </c>
      <c r="B153" s="111" t="s">
        <v>93</v>
      </c>
      <c r="C153" s="82"/>
      <c r="D153" s="82"/>
      <c r="E153" s="82"/>
      <c r="F153" s="82"/>
      <c r="G153" s="82"/>
      <c r="H153" s="83"/>
      <c r="I153" s="42">
        <v>10</v>
      </c>
      <c r="J153" s="42">
        <v>0</v>
      </c>
      <c r="K153" s="384">
        <f>I153/((I153+J153)/10)</f>
        <v>10</v>
      </c>
      <c r="L153" s="384"/>
      <c r="M153" s="68"/>
      <c r="N153" s="112">
        <v>1</v>
      </c>
      <c r="O153" s="112">
        <v>0</v>
      </c>
      <c r="P153" s="383">
        <f>(K153+((I153-J153)*0.05))/10</f>
        <v>1.05</v>
      </c>
      <c r="Q153" s="383"/>
      <c r="R153" s="122">
        <v>32</v>
      </c>
      <c r="S153" s="122">
        <v>38</v>
      </c>
      <c r="T153" s="119">
        <f>R153/((R153+S153)/10)</f>
        <v>4.5714285714285712</v>
      </c>
      <c r="U153" s="110">
        <v>10</v>
      </c>
      <c r="V153" s="110">
        <v>0</v>
      </c>
    </row>
    <row r="154" spans="1:22" x14ac:dyDescent="0.2">
      <c r="A154" s="41">
        <v>3</v>
      </c>
      <c r="B154" s="111" t="s">
        <v>87</v>
      </c>
      <c r="C154" s="82"/>
      <c r="D154" s="82"/>
      <c r="E154" s="82"/>
      <c r="F154" s="82"/>
      <c r="G154" s="82"/>
      <c r="H154" s="83"/>
      <c r="I154" s="51">
        <v>36</v>
      </c>
      <c r="J154" s="51">
        <v>24</v>
      </c>
      <c r="K154" s="384">
        <f>I154/((I154+J154)/10)</f>
        <v>6</v>
      </c>
      <c r="L154" s="384"/>
      <c r="M154" s="96"/>
      <c r="N154" s="69">
        <v>4</v>
      </c>
      <c r="O154" s="69">
        <v>2</v>
      </c>
      <c r="P154" s="383">
        <f>(K154+((I154-J154)*0.05))/10</f>
        <v>0.65999999999999992</v>
      </c>
      <c r="Q154" s="383"/>
      <c r="R154" s="122">
        <v>39</v>
      </c>
      <c r="S154" s="122">
        <v>61</v>
      </c>
      <c r="T154" s="118">
        <f>R154/((R154+S154)/10)</f>
        <v>3.9</v>
      </c>
      <c r="U154" s="109">
        <v>6</v>
      </c>
      <c r="V154" s="110">
        <v>4</v>
      </c>
    </row>
    <row r="155" spans="1:22" x14ac:dyDescent="0.2">
      <c r="A155" s="46"/>
      <c r="B155" s="81" t="s">
        <v>14</v>
      </c>
      <c r="C155" s="82"/>
      <c r="D155" s="82"/>
      <c r="E155" s="82"/>
      <c r="F155" s="82"/>
      <c r="G155" s="82"/>
      <c r="H155" s="83"/>
      <c r="I155" s="51">
        <v>10</v>
      </c>
      <c r="J155" s="51">
        <v>10</v>
      </c>
      <c r="K155" s="68"/>
      <c r="L155" s="68"/>
      <c r="M155" s="68"/>
      <c r="N155" s="69">
        <v>1</v>
      </c>
      <c r="O155" s="69">
        <v>1</v>
      </c>
      <c r="P155" s="99"/>
      <c r="Q155" s="99"/>
      <c r="R155" s="77"/>
      <c r="S155" s="77"/>
      <c r="T155" s="77"/>
      <c r="U155" s="77"/>
      <c r="V155" s="77"/>
    </row>
    <row r="156" spans="1:22" x14ac:dyDescent="0.2">
      <c r="A156" s="46"/>
      <c r="B156" s="228" t="s">
        <v>25</v>
      </c>
      <c r="C156" s="77"/>
      <c r="D156" s="77"/>
      <c r="E156" s="77"/>
      <c r="F156" s="77"/>
      <c r="G156" s="77"/>
      <c r="H156" s="229"/>
      <c r="I156" s="72"/>
      <c r="J156" s="72"/>
      <c r="K156" s="68"/>
      <c r="L156" s="68"/>
      <c r="M156" s="68"/>
      <c r="N156" s="72"/>
      <c r="O156" s="72"/>
      <c r="P156" s="100"/>
      <c r="Q156" s="100"/>
      <c r="R156" s="75"/>
      <c r="S156" s="75"/>
      <c r="T156" s="75"/>
      <c r="U156" s="75"/>
      <c r="V156" s="75"/>
    </row>
    <row r="157" spans="1:22" x14ac:dyDescent="0.2">
      <c r="A157" s="46"/>
      <c r="B157" s="228" t="s">
        <v>45</v>
      </c>
      <c r="C157" s="77"/>
      <c r="D157" s="77"/>
      <c r="E157" s="77"/>
      <c r="F157" s="77"/>
      <c r="G157" s="77"/>
      <c r="H157" s="229"/>
      <c r="I157" s="72"/>
      <c r="J157" s="72"/>
      <c r="K157" s="68"/>
      <c r="L157" s="68"/>
      <c r="M157" s="68"/>
      <c r="N157" s="72"/>
      <c r="O157" s="72"/>
      <c r="P157" s="101"/>
      <c r="Q157" s="101"/>
      <c r="R157" s="68"/>
      <c r="S157" s="68"/>
      <c r="T157" s="68"/>
      <c r="U157" s="68"/>
      <c r="V157" s="68"/>
    </row>
    <row r="158" spans="1:22" x14ac:dyDescent="0.2">
      <c r="A158" s="385" t="s">
        <v>102</v>
      </c>
      <c r="B158" s="385"/>
      <c r="C158" s="385"/>
      <c r="D158" s="385"/>
      <c r="E158" s="385"/>
      <c r="F158" s="385"/>
      <c r="G158" s="385"/>
      <c r="H158" s="230">
        <f>AVERAGE(A146:A157)</f>
        <v>4.9444444444444446</v>
      </c>
      <c r="I158" s="78">
        <f>SUM(I146:I157)</f>
        <v>207</v>
      </c>
      <c r="J158" s="95">
        <f>SUM(J146:J157)</f>
        <v>193</v>
      </c>
      <c r="K158" s="12"/>
      <c r="L158" s="95"/>
      <c r="N158" s="95">
        <f>SUM(N146:N157)</f>
        <v>20</v>
      </c>
      <c r="O158" s="95">
        <f>SUM(O146:O157)</f>
        <v>20</v>
      </c>
      <c r="P158" s="102"/>
      <c r="Q158" s="102"/>
      <c r="R158" s="137"/>
      <c r="S158" s="137"/>
      <c r="T158" s="133"/>
    </row>
    <row r="159" spans="1:22" x14ac:dyDescent="0.2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</row>
    <row r="160" spans="1:22" x14ac:dyDescent="0.2">
      <c r="A160" s="53"/>
      <c r="B160" s="53"/>
      <c r="C160" s="53"/>
      <c r="D160" s="53"/>
      <c r="E160" s="53"/>
      <c r="F160" s="53"/>
      <c r="G160" s="53"/>
      <c r="H160" s="53"/>
    </row>
    <row r="161" spans="1:22" x14ac:dyDescent="0.2">
      <c r="A161" s="53"/>
      <c r="B161" s="53"/>
      <c r="C161" s="53"/>
      <c r="D161" s="53"/>
      <c r="E161" s="53"/>
      <c r="F161" s="53"/>
      <c r="G161" s="53"/>
      <c r="H161" s="53"/>
    </row>
    <row r="162" spans="1:22" x14ac:dyDescent="0.2">
      <c r="A162" s="53"/>
      <c r="B162" s="53"/>
      <c r="C162" s="53"/>
      <c r="D162" s="53"/>
      <c r="E162" s="53"/>
      <c r="F162" s="53"/>
      <c r="G162" s="53"/>
      <c r="H162" s="53"/>
    </row>
    <row r="163" spans="1:22" ht="12.75" customHeight="1" x14ac:dyDescent="0.2">
      <c r="A163" s="53"/>
      <c r="B163" s="53"/>
      <c r="C163" s="53"/>
      <c r="D163" s="53"/>
      <c r="E163" s="53"/>
      <c r="F163" s="53"/>
      <c r="G163" s="53"/>
      <c r="H163" s="53"/>
      <c r="K163" s="108"/>
      <c r="L163" s="108"/>
      <c r="M163" s="108"/>
      <c r="P163" s="103"/>
      <c r="Q163" s="103"/>
      <c r="R163" s="412" t="s">
        <v>133</v>
      </c>
      <c r="S163" s="412"/>
      <c r="T163" s="412"/>
      <c r="U163" s="436" t="s">
        <v>310</v>
      </c>
      <c r="V163" s="436"/>
    </row>
    <row r="164" spans="1:22" x14ac:dyDescent="0.2">
      <c r="A164" s="207"/>
      <c r="B164" s="53"/>
      <c r="C164" s="53"/>
      <c r="D164" s="53"/>
      <c r="E164" s="53"/>
      <c r="F164" s="53"/>
      <c r="G164" s="53"/>
      <c r="H164" s="53"/>
      <c r="K164" s="108"/>
      <c r="L164" s="108"/>
      <c r="M164" s="108"/>
      <c r="P164" s="103"/>
      <c r="Q164" s="103"/>
      <c r="R164" s="412"/>
      <c r="S164" s="412"/>
      <c r="T164" s="412"/>
      <c r="U164" s="436"/>
      <c r="V164" s="436"/>
    </row>
    <row r="165" spans="1:22" ht="12.75" customHeight="1" x14ac:dyDescent="0.2">
      <c r="A165" s="53"/>
      <c r="B165" s="386" t="s">
        <v>136</v>
      </c>
      <c r="C165" s="386"/>
      <c r="D165" s="386"/>
      <c r="E165" s="386"/>
      <c r="F165" s="386"/>
      <c r="G165" s="386"/>
      <c r="H165" s="386"/>
      <c r="I165" s="381" t="s">
        <v>127</v>
      </c>
      <c r="J165" s="381"/>
      <c r="K165" s="389" t="s">
        <v>130</v>
      </c>
      <c r="L165" s="389"/>
      <c r="M165" s="108"/>
      <c r="N165" s="381" t="s">
        <v>99</v>
      </c>
      <c r="O165" s="381"/>
      <c r="P165" s="391" t="s">
        <v>95</v>
      </c>
      <c r="Q165" s="391"/>
      <c r="R165" s="412" t="s">
        <v>127</v>
      </c>
      <c r="S165" s="412"/>
      <c r="T165" s="412"/>
      <c r="U165" s="436"/>
      <c r="V165" s="436"/>
    </row>
    <row r="166" spans="1:22" x14ac:dyDescent="0.2">
      <c r="A166" s="208" t="s">
        <v>63</v>
      </c>
      <c r="B166" s="387"/>
      <c r="C166" s="387"/>
      <c r="D166" s="387"/>
      <c r="E166" s="387"/>
      <c r="F166" s="387"/>
      <c r="G166" s="387"/>
      <c r="H166" s="387"/>
      <c r="I166" s="66" t="s">
        <v>128</v>
      </c>
      <c r="J166" s="66" t="s">
        <v>129</v>
      </c>
      <c r="K166" s="390"/>
      <c r="L166" s="390"/>
      <c r="M166" s="65"/>
      <c r="N166" s="66" t="s">
        <v>0</v>
      </c>
      <c r="O166" s="66" t="s">
        <v>1</v>
      </c>
      <c r="P166" s="392"/>
      <c r="Q166" s="392"/>
      <c r="R166" s="107" t="s">
        <v>128</v>
      </c>
      <c r="S166" s="107" t="s">
        <v>129</v>
      </c>
      <c r="T166" s="116" t="s">
        <v>62</v>
      </c>
      <c r="U166" s="115" t="s">
        <v>128</v>
      </c>
      <c r="V166" s="115" t="s">
        <v>129</v>
      </c>
    </row>
    <row r="167" spans="1:22" x14ac:dyDescent="0.2">
      <c r="A167" s="41">
        <v>6.5</v>
      </c>
      <c r="B167" s="34" t="s">
        <v>147</v>
      </c>
      <c r="C167" s="231"/>
      <c r="D167" s="231"/>
      <c r="E167" s="231"/>
      <c r="F167" s="231"/>
      <c r="G167" s="231"/>
      <c r="H167" s="188"/>
      <c r="I167" s="31">
        <v>16</v>
      </c>
      <c r="J167" s="31">
        <v>24</v>
      </c>
      <c r="K167" s="382">
        <f>I167/((I167+J167)/10)</f>
        <v>4</v>
      </c>
      <c r="L167" s="382"/>
      <c r="M167" s="93"/>
      <c r="N167" s="112">
        <v>1</v>
      </c>
      <c r="O167" s="113">
        <v>3</v>
      </c>
      <c r="P167" s="388">
        <f>(K167+((I167-J167)*0.05))/10</f>
        <v>0.36</v>
      </c>
      <c r="Q167" s="388"/>
      <c r="R167" s="121">
        <v>45</v>
      </c>
      <c r="S167" s="121">
        <v>45</v>
      </c>
      <c r="T167" s="118">
        <f>R167/((R167+S167)/10)</f>
        <v>5</v>
      </c>
      <c r="U167" s="109">
        <v>8</v>
      </c>
      <c r="V167" s="110">
        <v>12</v>
      </c>
    </row>
    <row r="168" spans="1:22" ht="12.75" customHeight="1" x14ac:dyDescent="0.2">
      <c r="A168" s="41">
        <v>6.5</v>
      </c>
      <c r="B168" s="47" t="s">
        <v>204</v>
      </c>
      <c r="C168" s="178"/>
      <c r="D168" s="178"/>
      <c r="E168" s="178"/>
      <c r="F168" s="178"/>
      <c r="G168" s="178"/>
      <c r="H168" s="179"/>
      <c r="I168" s="48">
        <v>28</v>
      </c>
      <c r="J168" s="48">
        <v>22</v>
      </c>
      <c r="K168" s="382">
        <f>I168/((I168+J168)/10)</f>
        <v>5.6</v>
      </c>
      <c r="L168" s="382"/>
      <c r="M168" s="93"/>
      <c r="N168" s="93">
        <v>4</v>
      </c>
      <c r="O168" s="93">
        <v>1</v>
      </c>
      <c r="P168" s="388">
        <f>(K168+((I168-J168)*0.05))/10</f>
        <v>0.59</v>
      </c>
      <c r="Q168" s="388"/>
      <c r="R168" s="121">
        <v>49</v>
      </c>
      <c r="S168" s="121">
        <v>61</v>
      </c>
      <c r="T168" s="118">
        <f>R168/((R168+S168)/10)</f>
        <v>4.4545454545454541</v>
      </c>
      <c r="U168" s="109">
        <v>10</v>
      </c>
      <c r="V168" s="109">
        <v>10</v>
      </c>
    </row>
    <row r="169" spans="1:22" x14ac:dyDescent="0.2">
      <c r="A169" s="41">
        <v>6</v>
      </c>
      <c r="B169" s="111" t="s">
        <v>266</v>
      </c>
      <c r="C169" s="82"/>
      <c r="D169" s="82"/>
      <c r="E169" s="82"/>
      <c r="F169" s="82"/>
      <c r="G169" s="82"/>
      <c r="H169" s="83"/>
      <c r="I169" s="51">
        <v>14</v>
      </c>
      <c r="J169" s="51">
        <v>16</v>
      </c>
      <c r="K169" s="382">
        <f t="shared" ref="K169" si="53">I169/((I169+J169)/10)</f>
        <v>4.666666666666667</v>
      </c>
      <c r="L169" s="382"/>
      <c r="M169" s="68"/>
      <c r="N169" s="69">
        <v>1</v>
      </c>
      <c r="O169" s="69">
        <v>2</v>
      </c>
      <c r="P169" s="388">
        <f t="shared" ref="P169" si="54">(K169+((I169-J169)*0.05))/10</f>
        <v>0.45666666666666672</v>
      </c>
      <c r="Q169" s="388"/>
      <c r="R169" s="122">
        <v>31</v>
      </c>
      <c r="S169" s="122">
        <v>29</v>
      </c>
      <c r="T169" s="119">
        <f t="shared" ref="T169" si="55">R169/((R169+S169)/10)</f>
        <v>5.166666666666667</v>
      </c>
      <c r="U169" s="109">
        <v>0</v>
      </c>
      <c r="V169" s="110">
        <v>0</v>
      </c>
    </row>
    <row r="170" spans="1:22" ht="12.75" customHeight="1" x14ac:dyDescent="0.2">
      <c r="A170" s="41">
        <v>5</v>
      </c>
      <c r="B170" s="59" t="s">
        <v>4</v>
      </c>
      <c r="C170" s="82"/>
      <c r="D170" s="82"/>
      <c r="E170" s="82"/>
      <c r="F170" s="82"/>
      <c r="G170" s="82"/>
      <c r="H170" s="83"/>
      <c r="I170" s="42">
        <v>25</v>
      </c>
      <c r="J170" s="31">
        <v>25</v>
      </c>
      <c r="K170" s="384">
        <f>I170/((I170+J170)/10)</f>
        <v>5</v>
      </c>
      <c r="L170" s="384"/>
      <c r="M170" s="68"/>
      <c r="N170" s="112">
        <v>3</v>
      </c>
      <c r="O170" s="112">
        <v>2</v>
      </c>
      <c r="P170" s="388">
        <f>(K170+((I170-J170)*0.05))/10</f>
        <v>0.5</v>
      </c>
      <c r="Q170" s="388"/>
      <c r="R170" s="122">
        <v>60</v>
      </c>
      <c r="S170" s="121">
        <v>50</v>
      </c>
      <c r="T170" s="119">
        <f>R170/((R170+S170)/10)</f>
        <v>5.4545454545454541</v>
      </c>
      <c r="U170" s="110">
        <v>7</v>
      </c>
      <c r="V170" s="110">
        <v>3</v>
      </c>
    </row>
    <row r="171" spans="1:22" ht="12.75" customHeight="1" x14ac:dyDescent="0.2">
      <c r="A171" s="41">
        <v>5</v>
      </c>
      <c r="B171" s="59" t="s">
        <v>205</v>
      </c>
      <c r="C171" s="139"/>
      <c r="D171" s="53"/>
      <c r="E171" s="53"/>
      <c r="F171" s="53"/>
      <c r="G171" s="53"/>
      <c r="H171" s="188"/>
      <c r="I171" s="42">
        <v>26</v>
      </c>
      <c r="J171" s="42">
        <v>34</v>
      </c>
      <c r="K171" s="384">
        <f t="shared" ref="K171" si="56">I171/((I171+J171)/10)</f>
        <v>4.333333333333333</v>
      </c>
      <c r="L171" s="384"/>
      <c r="M171" s="68"/>
      <c r="N171" s="113">
        <v>2</v>
      </c>
      <c r="O171" s="112">
        <v>4</v>
      </c>
      <c r="P171" s="388">
        <f t="shared" ref="P171" si="57">(K171+((I171-J171)*0.05))/10</f>
        <v>0.39333333333333331</v>
      </c>
      <c r="Q171" s="388"/>
      <c r="R171" s="122">
        <v>65</v>
      </c>
      <c r="S171" s="122">
        <v>45</v>
      </c>
      <c r="T171" s="119">
        <f t="shared" ref="T171" si="58">R171/((R171+S171)/10)</f>
        <v>5.9090909090909092</v>
      </c>
      <c r="U171" s="110">
        <v>3</v>
      </c>
      <c r="V171" s="110">
        <v>7</v>
      </c>
    </row>
    <row r="172" spans="1:22" x14ac:dyDescent="0.2">
      <c r="A172" s="41">
        <v>4</v>
      </c>
      <c r="B172" s="34" t="s">
        <v>148</v>
      </c>
      <c r="C172" s="178"/>
      <c r="D172" s="82"/>
      <c r="E172" s="82"/>
      <c r="F172" s="82"/>
      <c r="G172" s="82"/>
      <c r="H172" s="83"/>
      <c r="I172" s="42">
        <v>12</v>
      </c>
      <c r="J172" s="42">
        <v>18</v>
      </c>
      <c r="K172" s="384">
        <f>I172/((I172+J172)/10)</f>
        <v>4</v>
      </c>
      <c r="L172" s="384"/>
      <c r="M172" s="68"/>
      <c r="N172" s="113">
        <v>1</v>
      </c>
      <c r="O172" s="112">
        <v>2</v>
      </c>
      <c r="P172" s="383">
        <f>(K172+((I172-J172)*0.05))/10</f>
        <v>0.37</v>
      </c>
      <c r="Q172" s="383"/>
      <c r="R172" s="122">
        <v>56</v>
      </c>
      <c r="S172" s="122">
        <v>54</v>
      </c>
      <c r="T172" s="119">
        <f>R172/((R172+S172)/10)</f>
        <v>5.0909090909090908</v>
      </c>
      <c r="U172" s="110">
        <v>6</v>
      </c>
      <c r="V172" s="110">
        <v>4</v>
      </c>
    </row>
    <row r="173" spans="1:22" x14ac:dyDescent="0.2">
      <c r="A173" s="41">
        <v>4</v>
      </c>
      <c r="B173" s="47" t="s">
        <v>76</v>
      </c>
      <c r="C173" s="82"/>
      <c r="D173" s="82"/>
      <c r="E173" s="82"/>
      <c r="F173" s="82"/>
      <c r="G173" s="82"/>
      <c r="H173" s="83"/>
      <c r="I173" s="51">
        <v>18</v>
      </c>
      <c r="J173" s="51">
        <v>22</v>
      </c>
      <c r="K173" s="384">
        <f>I173/((I173+J173)/10)</f>
        <v>4.5</v>
      </c>
      <c r="L173" s="384"/>
      <c r="M173" s="96"/>
      <c r="N173" s="69">
        <v>2</v>
      </c>
      <c r="O173" s="69">
        <v>2</v>
      </c>
      <c r="P173" s="388">
        <f>(K173+((I173-J173)*0.05))/10</f>
        <v>0.43</v>
      </c>
      <c r="Q173" s="388"/>
      <c r="R173" s="122">
        <v>52</v>
      </c>
      <c r="S173" s="122">
        <v>48</v>
      </c>
      <c r="T173" s="118">
        <f>R173/((R173+S173)/10)</f>
        <v>5.2</v>
      </c>
      <c r="U173" s="109">
        <v>7</v>
      </c>
      <c r="V173" s="110">
        <v>3</v>
      </c>
    </row>
    <row r="174" spans="1:22" x14ac:dyDescent="0.2">
      <c r="A174" s="41">
        <v>3</v>
      </c>
      <c r="B174" s="59" t="s">
        <v>267</v>
      </c>
      <c r="C174" s="68"/>
      <c r="H174" s="277"/>
      <c r="I174" s="54">
        <v>32</v>
      </c>
      <c r="J174" s="54">
        <v>38</v>
      </c>
      <c r="K174" s="384">
        <f>I174/((I174+J174)/10)</f>
        <v>4.5714285714285712</v>
      </c>
      <c r="L174" s="384"/>
      <c r="M174" s="68"/>
      <c r="N174" s="112">
        <v>3</v>
      </c>
      <c r="O174" s="112">
        <v>4</v>
      </c>
      <c r="P174" s="388">
        <f>(K174+((I174-J174)*0.05))/10</f>
        <v>0.42714285714285716</v>
      </c>
      <c r="Q174" s="388"/>
      <c r="R174" s="122">
        <v>56</v>
      </c>
      <c r="S174" s="122">
        <v>64</v>
      </c>
      <c r="T174" s="119">
        <f>R174/((R174+S174)/10)</f>
        <v>4.666666666666667</v>
      </c>
      <c r="U174" s="110">
        <v>0</v>
      </c>
      <c r="V174" s="110">
        <v>0</v>
      </c>
    </row>
    <row r="175" spans="1:22" x14ac:dyDescent="0.2">
      <c r="A175" s="41">
        <v>3</v>
      </c>
      <c r="B175" s="47" t="s">
        <v>146</v>
      </c>
      <c r="C175" s="178"/>
      <c r="D175" s="82"/>
      <c r="E175" s="82"/>
      <c r="F175" s="82"/>
      <c r="G175" s="82"/>
      <c r="H175" s="83"/>
      <c r="I175" s="51">
        <v>11</v>
      </c>
      <c r="J175" s="51">
        <v>19</v>
      </c>
      <c r="K175" s="382">
        <f t="shared" ref="K175" si="59">I175/((I175+J175)/10)</f>
        <v>3.6666666666666665</v>
      </c>
      <c r="L175" s="382"/>
      <c r="M175" s="96"/>
      <c r="N175" s="93">
        <v>1</v>
      </c>
      <c r="O175" s="93">
        <v>2</v>
      </c>
      <c r="P175" s="388">
        <f t="shared" ref="P175" si="60">(K175+((I175-J175)*0.05))/10</f>
        <v>0.32666666666666666</v>
      </c>
      <c r="Q175" s="388"/>
      <c r="R175" s="121">
        <v>31</v>
      </c>
      <c r="S175" s="121">
        <v>39</v>
      </c>
      <c r="T175" s="118">
        <f t="shared" ref="T175" si="61">R175/((R175+S175)/10)</f>
        <v>4.4285714285714288</v>
      </c>
      <c r="U175" s="109">
        <v>0</v>
      </c>
      <c r="V175" s="110">
        <v>0</v>
      </c>
    </row>
    <row r="176" spans="1:22" x14ac:dyDescent="0.2">
      <c r="A176" s="46"/>
      <c r="B176" s="81" t="s">
        <v>14</v>
      </c>
      <c r="C176" s="82"/>
      <c r="D176" s="82"/>
      <c r="E176" s="82"/>
      <c r="F176" s="82"/>
      <c r="G176" s="82"/>
      <c r="H176" s="83"/>
      <c r="I176" s="72"/>
      <c r="J176" s="72"/>
      <c r="K176" s="68"/>
      <c r="L176" s="68"/>
      <c r="M176" s="68"/>
      <c r="N176" s="72"/>
      <c r="O176" s="72"/>
      <c r="P176" s="388"/>
      <c r="Q176" s="388"/>
      <c r="R176" s="77"/>
      <c r="S176" s="77"/>
      <c r="T176" s="77"/>
      <c r="U176" s="77"/>
      <c r="V176" s="77"/>
    </row>
    <row r="177" spans="1:22" x14ac:dyDescent="0.2">
      <c r="A177" s="46"/>
      <c r="B177" s="228" t="s">
        <v>25</v>
      </c>
      <c r="C177" s="77"/>
      <c r="D177" s="77"/>
      <c r="E177" s="77"/>
      <c r="F177" s="77"/>
      <c r="G177" s="77"/>
      <c r="H177" s="229"/>
      <c r="I177" s="69">
        <v>0</v>
      </c>
      <c r="J177" s="69">
        <v>0</v>
      </c>
      <c r="K177" s="225"/>
      <c r="L177" s="225"/>
      <c r="M177" s="225"/>
      <c r="N177" s="69">
        <v>0</v>
      </c>
      <c r="O177" s="69">
        <v>0</v>
      </c>
      <c r="P177" s="100"/>
      <c r="Q177" s="100"/>
      <c r="R177" s="75"/>
      <c r="S177" s="75"/>
      <c r="T177" s="75"/>
      <c r="U177" s="75"/>
      <c r="V177" s="75"/>
    </row>
    <row r="178" spans="1:22" x14ac:dyDescent="0.2">
      <c r="A178" s="46"/>
      <c r="B178" s="228" t="s">
        <v>45</v>
      </c>
      <c r="C178" s="77"/>
      <c r="D178" s="77"/>
      <c r="E178" s="77"/>
      <c r="F178" s="77"/>
      <c r="G178" s="77"/>
      <c r="H178" s="229"/>
      <c r="I178" s="72"/>
      <c r="J178" s="72"/>
      <c r="K178" s="68"/>
      <c r="L178" s="68"/>
      <c r="M178" s="68"/>
      <c r="N178" s="72"/>
      <c r="O178" s="72"/>
      <c r="P178" s="101"/>
      <c r="Q178" s="101"/>
      <c r="R178" s="68"/>
      <c r="S178" s="68"/>
      <c r="T178" s="68"/>
      <c r="U178" s="68"/>
      <c r="V178" s="68"/>
    </row>
    <row r="179" spans="1:22" x14ac:dyDescent="0.2">
      <c r="A179" s="385" t="s">
        <v>102</v>
      </c>
      <c r="B179" s="385"/>
      <c r="C179" s="385"/>
      <c r="D179" s="385"/>
      <c r="E179" s="385"/>
      <c r="F179" s="385"/>
      <c r="G179" s="385"/>
      <c r="H179" s="230">
        <f>AVERAGE(A167:A178)</f>
        <v>4.7777777777777777</v>
      </c>
      <c r="I179" s="124">
        <f>SUM(I167:I178)</f>
        <v>182</v>
      </c>
      <c r="J179" s="124">
        <f>SUM(J167:J178)</f>
        <v>218</v>
      </c>
      <c r="K179" s="12"/>
      <c r="L179" s="124"/>
      <c r="N179" s="124">
        <f>SUM(N167:N178)</f>
        <v>18</v>
      </c>
      <c r="O179" s="124">
        <f>SUM(O167:O178)</f>
        <v>22</v>
      </c>
      <c r="P179" s="102"/>
      <c r="Q179" s="102"/>
      <c r="R179" s="137"/>
      <c r="S179" s="137"/>
      <c r="T179" s="133"/>
    </row>
    <row r="180" spans="1:22" ht="12.75" customHeight="1" x14ac:dyDescent="0.2">
      <c r="A180" s="53"/>
      <c r="B180" s="53"/>
      <c r="C180" s="53"/>
      <c r="D180" s="53"/>
      <c r="E180" s="53"/>
      <c r="F180" s="53"/>
      <c r="G180" s="53"/>
      <c r="H180" s="53"/>
      <c r="K180" s="108"/>
      <c r="L180" s="108"/>
      <c r="M180" s="108"/>
      <c r="P180" s="103"/>
      <c r="Q180" s="103"/>
      <c r="R180" s="412" t="s">
        <v>133</v>
      </c>
      <c r="S180" s="412"/>
      <c r="T180" s="412"/>
      <c r="U180" s="436" t="s">
        <v>310</v>
      </c>
      <c r="V180" s="436"/>
    </row>
    <row r="181" spans="1:22" x14ac:dyDescent="0.2">
      <c r="A181" s="207"/>
      <c r="B181" s="53"/>
      <c r="C181" s="53"/>
      <c r="D181" s="53"/>
      <c r="E181" s="53"/>
      <c r="F181" s="53"/>
      <c r="G181" s="53"/>
      <c r="H181" s="53"/>
      <c r="K181" s="108"/>
      <c r="L181" s="108"/>
      <c r="M181" s="108"/>
      <c r="P181" s="103"/>
      <c r="Q181" s="103"/>
      <c r="R181" s="412"/>
      <c r="S181" s="412"/>
      <c r="T181" s="412"/>
      <c r="U181" s="436"/>
      <c r="V181" s="436"/>
    </row>
    <row r="182" spans="1:22" ht="12.75" customHeight="1" x14ac:dyDescent="0.2">
      <c r="A182" s="53"/>
      <c r="B182" s="386" t="s">
        <v>82</v>
      </c>
      <c r="C182" s="386"/>
      <c r="D182" s="386"/>
      <c r="E182" s="386"/>
      <c r="F182" s="386"/>
      <c r="G182" s="386"/>
      <c r="H182" s="386"/>
      <c r="I182" s="381" t="s">
        <v>127</v>
      </c>
      <c r="J182" s="381"/>
      <c r="K182" s="389" t="s">
        <v>130</v>
      </c>
      <c r="L182" s="389"/>
      <c r="M182" s="108"/>
      <c r="N182" s="381" t="s">
        <v>99</v>
      </c>
      <c r="O182" s="381"/>
      <c r="P182" s="391" t="s">
        <v>95</v>
      </c>
      <c r="Q182" s="391"/>
      <c r="R182" s="412" t="s">
        <v>127</v>
      </c>
      <c r="S182" s="412"/>
      <c r="T182" s="412"/>
      <c r="U182" s="436"/>
      <c r="V182" s="436"/>
    </row>
    <row r="183" spans="1:22" x14ac:dyDescent="0.2">
      <c r="A183" s="208" t="s">
        <v>63</v>
      </c>
      <c r="B183" s="387"/>
      <c r="C183" s="387"/>
      <c r="D183" s="387"/>
      <c r="E183" s="387"/>
      <c r="F183" s="387"/>
      <c r="G183" s="387"/>
      <c r="H183" s="387"/>
      <c r="I183" s="66" t="s">
        <v>128</v>
      </c>
      <c r="J183" s="66" t="s">
        <v>1</v>
      </c>
      <c r="K183" s="390"/>
      <c r="L183" s="390"/>
      <c r="M183" s="65"/>
      <c r="N183" s="66" t="s">
        <v>0</v>
      </c>
      <c r="O183" s="66" t="s">
        <v>1</v>
      </c>
      <c r="P183" s="392"/>
      <c r="Q183" s="392"/>
      <c r="R183" s="107" t="s">
        <v>128</v>
      </c>
      <c r="S183" s="107" t="s">
        <v>129</v>
      </c>
      <c r="T183" s="116" t="s">
        <v>62</v>
      </c>
      <c r="U183" s="115" t="s">
        <v>128</v>
      </c>
      <c r="V183" s="115" t="s">
        <v>129</v>
      </c>
    </row>
    <row r="184" spans="1:22" x14ac:dyDescent="0.2">
      <c r="A184" s="41">
        <v>7</v>
      </c>
      <c r="B184" s="232" t="s">
        <v>9</v>
      </c>
      <c r="C184" s="79"/>
      <c r="D184" s="79"/>
      <c r="E184" s="79"/>
      <c r="F184" s="79"/>
      <c r="G184" s="79"/>
      <c r="H184" s="80"/>
      <c r="I184" s="73">
        <v>13</v>
      </c>
      <c r="J184" s="73">
        <v>7</v>
      </c>
      <c r="K184" s="382">
        <f>I184/((I184+J184)/10)</f>
        <v>6.5</v>
      </c>
      <c r="L184" s="382"/>
      <c r="M184" s="93"/>
      <c r="N184" s="67">
        <v>2</v>
      </c>
      <c r="O184" s="67">
        <v>0</v>
      </c>
      <c r="P184" s="388">
        <f>(K184+((I184-J184)*0.05))/10</f>
        <v>0.67999999999999994</v>
      </c>
      <c r="Q184" s="388"/>
      <c r="R184" s="120">
        <v>37</v>
      </c>
      <c r="S184" s="120">
        <v>43</v>
      </c>
      <c r="T184" s="117">
        <f>R184/((R184+S184)/10)</f>
        <v>4.625</v>
      </c>
      <c r="U184" s="114">
        <v>0</v>
      </c>
      <c r="V184" s="114">
        <v>0</v>
      </c>
    </row>
    <row r="185" spans="1:22" x14ac:dyDescent="0.2">
      <c r="A185" s="41">
        <v>6.5</v>
      </c>
      <c r="B185" s="34" t="s">
        <v>47</v>
      </c>
      <c r="C185" s="231"/>
      <c r="D185" s="231"/>
      <c r="E185" s="231"/>
      <c r="F185" s="231"/>
      <c r="G185" s="231"/>
      <c r="H185" s="190"/>
      <c r="I185" s="31">
        <v>18</v>
      </c>
      <c r="J185" s="31">
        <v>12</v>
      </c>
      <c r="K185" s="382">
        <f t="shared" ref="K185" si="62">I185/((I185+J185)/10)</f>
        <v>6</v>
      </c>
      <c r="L185" s="382"/>
      <c r="M185" s="93"/>
      <c r="N185" s="112">
        <v>2</v>
      </c>
      <c r="O185" s="113">
        <v>1</v>
      </c>
      <c r="P185" s="388">
        <f t="shared" ref="P185" si="63">(K185+((I185-J185)*0.05))/10</f>
        <v>0.63</v>
      </c>
      <c r="Q185" s="388"/>
      <c r="R185" s="121">
        <v>56</v>
      </c>
      <c r="S185" s="121">
        <v>54</v>
      </c>
      <c r="T185" s="118">
        <f t="shared" ref="T185" si="64">R185/((R185+S185)/10)</f>
        <v>5.0909090909090908</v>
      </c>
      <c r="U185" s="184">
        <v>6</v>
      </c>
      <c r="V185" s="184">
        <v>4</v>
      </c>
    </row>
    <row r="186" spans="1:22" x14ac:dyDescent="0.2">
      <c r="A186" s="41">
        <v>6</v>
      </c>
      <c r="B186" s="111" t="s">
        <v>66</v>
      </c>
      <c r="C186" s="82"/>
      <c r="D186" s="82"/>
      <c r="E186" s="82"/>
      <c r="F186" s="82"/>
      <c r="G186" s="82"/>
      <c r="H186" s="83"/>
      <c r="I186" s="42">
        <v>23</v>
      </c>
      <c r="J186" s="42">
        <v>27</v>
      </c>
      <c r="K186" s="384">
        <f t="shared" ref="K186:K192" si="65">I186/((I186+J186)/10)</f>
        <v>4.5999999999999996</v>
      </c>
      <c r="L186" s="384"/>
      <c r="M186" s="96"/>
      <c r="N186" s="112">
        <v>2</v>
      </c>
      <c r="O186" s="112">
        <v>3</v>
      </c>
      <c r="P186" s="383">
        <f t="shared" ref="P186:P192" si="66">(K186+((I186-J186)*0.05))/10</f>
        <v>0.43999999999999995</v>
      </c>
      <c r="Q186" s="383"/>
      <c r="R186" s="122">
        <v>65</v>
      </c>
      <c r="S186" s="122">
        <v>45</v>
      </c>
      <c r="T186" s="119">
        <f t="shared" ref="T186:T192" si="67">R186/((R186+S186)/10)</f>
        <v>5.9090909090909092</v>
      </c>
      <c r="U186" s="185">
        <v>4</v>
      </c>
      <c r="V186" s="185">
        <v>6</v>
      </c>
    </row>
    <row r="187" spans="1:22" x14ac:dyDescent="0.2">
      <c r="A187" s="41">
        <v>5.5</v>
      </c>
      <c r="B187" s="34" t="s">
        <v>48</v>
      </c>
      <c r="C187" s="82"/>
      <c r="D187" s="82"/>
      <c r="E187" s="82"/>
      <c r="F187" s="82"/>
      <c r="G187" s="82"/>
      <c r="H187" s="83"/>
      <c r="I187" s="51">
        <v>30</v>
      </c>
      <c r="J187" s="51">
        <v>20</v>
      </c>
      <c r="K187" s="384">
        <f t="shared" si="65"/>
        <v>6</v>
      </c>
      <c r="L187" s="384"/>
      <c r="M187" s="68"/>
      <c r="N187" s="69">
        <v>3</v>
      </c>
      <c r="O187" s="69">
        <v>2</v>
      </c>
      <c r="P187" s="383">
        <f t="shared" si="66"/>
        <v>0.65</v>
      </c>
      <c r="Q187" s="383"/>
      <c r="R187" s="122">
        <v>66</v>
      </c>
      <c r="S187" s="122">
        <v>74</v>
      </c>
      <c r="T187" s="119">
        <f t="shared" si="67"/>
        <v>4.7142857142857144</v>
      </c>
      <c r="U187" s="184">
        <v>0</v>
      </c>
      <c r="V187" s="184">
        <v>0</v>
      </c>
    </row>
    <row r="188" spans="1:22" x14ac:dyDescent="0.2">
      <c r="A188" s="41">
        <v>4.5</v>
      </c>
      <c r="B188" s="25" t="s">
        <v>251</v>
      </c>
      <c r="H188" s="243"/>
      <c r="I188" s="51">
        <v>27</v>
      </c>
      <c r="J188" s="51">
        <v>23</v>
      </c>
      <c r="K188" s="384">
        <f>I188/((I188+J188)/10)</f>
        <v>5.4</v>
      </c>
      <c r="L188" s="384"/>
      <c r="M188" s="68"/>
      <c r="N188" s="69">
        <v>3</v>
      </c>
      <c r="O188" s="69">
        <v>2</v>
      </c>
      <c r="P188" s="383">
        <f>(K188+((I188-J188)*0.05))/10</f>
        <v>0.56000000000000005</v>
      </c>
      <c r="Q188" s="383"/>
      <c r="R188" s="122">
        <v>66</v>
      </c>
      <c r="S188" s="122">
        <v>74</v>
      </c>
      <c r="T188" s="119">
        <f>R188/((R188+S188)/10)</f>
        <v>4.7142857142857144</v>
      </c>
      <c r="U188" s="184">
        <v>0</v>
      </c>
      <c r="V188" s="184">
        <v>0</v>
      </c>
    </row>
    <row r="189" spans="1:22" x14ac:dyDescent="0.2">
      <c r="A189" s="41">
        <v>4.5</v>
      </c>
      <c r="B189" s="34" t="s">
        <v>162</v>
      </c>
      <c r="C189" s="178"/>
      <c r="D189" s="82"/>
      <c r="E189" s="82"/>
      <c r="F189" s="82"/>
      <c r="G189" s="82"/>
      <c r="H189" s="83"/>
      <c r="I189" s="42">
        <v>18</v>
      </c>
      <c r="J189" s="31">
        <v>22</v>
      </c>
      <c r="K189" s="382">
        <f>I189/((I189+J189)/10)</f>
        <v>4.5</v>
      </c>
      <c r="L189" s="382"/>
      <c r="M189" s="96"/>
      <c r="N189" s="113">
        <v>2</v>
      </c>
      <c r="O189" s="113">
        <v>2</v>
      </c>
      <c r="P189" s="388">
        <f>(K189+((I189-J189)*0.05))/10</f>
        <v>0.43</v>
      </c>
      <c r="Q189" s="388"/>
      <c r="R189" s="121">
        <v>66</v>
      </c>
      <c r="S189" s="121">
        <v>44</v>
      </c>
      <c r="T189" s="118">
        <f>R189/((R189+S189)/10)</f>
        <v>6</v>
      </c>
      <c r="U189" s="185">
        <v>4</v>
      </c>
      <c r="V189" s="185">
        <v>6</v>
      </c>
    </row>
    <row r="190" spans="1:22" x14ac:dyDescent="0.2">
      <c r="A190" s="41">
        <v>4</v>
      </c>
      <c r="B190" s="47" t="s">
        <v>250</v>
      </c>
      <c r="C190" s="96"/>
      <c r="D190" s="96"/>
      <c r="E190" s="96"/>
      <c r="F190" s="96"/>
      <c r="G190" s="96"/>
      <c r="H190" s="97"/>
      <c r="I190" s="51">
        <v>16</v>
      </c>
      <c r="J190" s="51">
        <v>24</v>
      </c>
      <c r="K190" s="384">
        <f>I190/((I190+J190)/10)</f>
        <v>4</v>
      </c>
      <c r="L190" s="384"/>
      <c r="M190" s="68"/>
      <c r="N190" s="69">
        <v>1</v>
      </c>
      <c r="O190" s="69">
        <v>3</v>
      </c>
      <c r="P190" s="383">
        <f>(K190+((I190-J190)*0.05))/10</f>
        <v>0.36</v>
      </c>
      <c r="Q190" s="383"/>
      <c r="R190" s="122">
        <v>66</v>
      </c>
      <c r="S190" s="122">
        <v>74</v>
      </c>
      <c r="T190" s="119">
        <f>R190/((R190+S190)/10)</f>
        <v>4.7142857142857144</v>
      </c>
      <c r="U190" s="184">
        <v>0</v>
      </c>
      <c r="V190" s="184">
        <v>0</v>
      </c>
    </row>
    <row r="191" spans="1:22" x14ac:dyDescent="0.2">
      <c r="A191" s="41">
        <v>3</v>
      </c>
      <c r="B191" s="111" t="s">
        <v>65</v>
      </c>
      <c r="C191" s="82"/>
      <c r="D191" s="82"/>
      <c r="E191" s="82"/>
      <c r="F191" s="82"/>
      <c r="G191" s="82"/>
      <c r="H191" s="83"/>
      <c r="I191" s="42">
        <v>16</v>
      </c>
      <c r="J191" s="42">
        <v>24</v>
      </c>
      <c r="K191" s="384">
        <f t="shared" si="65"/>
        <v>4</v>
      </c>
      <c r="L191" s="384"/>
      <c r="M191" s="68"/>
      <c r="N191" s="112">
        <v>1</v>
      </c>
      <c r="O191" s="112">
        <v>3</v>
      </c>
      <c r="P191" s="383">
        <f t="shared" si="66"/>
        <v>0.36</v>
      </c>
      <c r="Q191" s="383"/>
      <c r="R191" s="122">
        <v>63</v>
      </c>
      <c r="S191" s="122">
        <v>57</v>
      </c>
      <c r="T191" s="119">
        <f t="shared" si="67"/>
        <v>5.25</v>
      </c>
      <c r="U191" s="184">
        <v>0</v>
      </c>
      <c r="V191" s="184">
        <v>0</v>
      </c>
    </row>
    <row r="192" spans="1:22" x14ac:dyDescent="0.2">
      <c r="A192" s="41">
        <v>2</v>
      </c>
      <c r="B192" s="111" t="s">
        <v>163</v>
      </c>
      <c r="C192" s="82"/>
      <c r="D192" s="82"/>
      <c r="E192" s="82"/>
      <c r="F192" s="82"/>
      <c r="G192" s="82"/>
      <c r="H192" s="83"/>
      <c r="I192" s="51">
        <v>11</v>
      </c>
      <c r="J192" s="51">
        <v>19</v>
      </c>
      <c r="K192" s="384">
        <f t="shared" si="65"/>
        <v>3.6666666666666665</v>
      </c>
      <c r="L192" s="384"/>
      <c r="M192" s="96"/>
      <c r="N192" s="69">
        <v>1</v>
      </c>
      <c r="O192" s="69">
        <v>2</v>
      </c>
      <c r="P192" s="383">
        <f t="shared" si="66"/>
        <v>0.32666666666666666</v>
      </c>
      <c r="Q192" s="383"/>
      <c r="R192" s="122">
        <v>51</v>
      </c>
      <c r="S192" s="122">
        <v>49</v>
      </c>
      <c r="T192" s="118">
        <f t="shared" si="67"/>
        <v>5.0999999999999996</v>
      </c>
      <c r="U192" s="184">
        <v>0</v>
      </c>
      <c r="V192" s="184">
        <v>0</v>
      </c>
    </row>
    <row r="193" spans="1:22" x14ac:dyDescent="0.2">
      <c r="A193" s="46"/>
      <c r="B193" s="81" t="s">
        <v>14</v>
      </c>
      <c r="C193" s="82"/>
      <c r="D193" s="82"/>
      <c r="E193" s="82"/>
      <c r="F193" s="82"/>
      <c r="G193" s="82"/>
      <c r="H193" s="83"/>
      <c r="I193" s="72"/>
      <c r="J193" s="72"/>
      <c r="K193" s="68"/>
      <c r="L193" s="68"/>
      <c r="M193" s="68"/>
      <c r="N193" s="72"/>
      <c r="O193" s="72"/>
      <c r="P193" s="99"/>
      <c r="Q193" s="244"/>
      <c r="R193" s="21"/>
      <c r="S193" s="21"/>
      <c r="T193" s="183"/>
      <c r="U193" s="180"/>
      <c r="V193" s="77"/>
    </row>
    <row r="194" spans="1:22" x14ac:dyDescent="0.2">
      <c r="A194" s="46"/>
      <c r="B194" s="228" t="s">
        <v>25</v>
      </c>
      <c r="C194" s="77"/>
      <c r="D194" s="77"/>
      <c r="E194" s="77"/>
      <c r="F194" s="77"/>
      <c r="G194" s="77"/>
      <c r="H194" s="229"/>
      <c r="I194" s="51">
        <v>0</v>
      </c>
      <c r="J194" s="51">
        <v>0</v>
      </c>
      <c r="K194" s="68"/>
      <c r="L194" s="68"/>
      <c r="M194" s="68"/>
      <c r="N194" s="51">
        <v>0</v>
      </c>
      <c r="O194" s="51">
        <v>0</v>
      </c>
      <c r="P194" s="100"/>
      <c r="Q194" s="100"/>
      <c r="R194" s="75"/>
      <c r="S194" s="75"/>
      <c r="T194" s="75"/>
      <c r="U194" s="75"/>
      <c r="V194" s="75"/>
    </row>
    <row r="195" spans="1:22" x14ac:dyDescent="0.2">
      <c r="A195" s="46"/>
      <c r="B195" s="228" t="s">
        <v>45</v>
      </c>
      <c r="C195" s="77"/>
      <c r="D195" s="77"/>
      <c r="E195" s="77"/>
      <c r="F195" s="77"/>
      <c r="G195" s="77"/>
      <c r="H195" s="229"/>
      <c r="I195" s="72"/>
      <c r="J195" s="72"/>
      <c r="K195" s="68"/>
      <c r="L195" s="68"/>
      <c r="M195" s="68"/>
      <c r="N195" s="72"/>
      <c r="O195" s="72"/>
      <c r="P195" s="101"/>
      <c r="Q195" s="101"/>
      <c r="R195" s="68"/>
      <c r="S195" s="68"/>
      <c r="T195" s="68"/>
      <c r="U195" s="68"/>
      <c r="V195" s="68"/>
    </row>
    <row r="196" spans="1:22" x14ac:dyDescent="0.2">
      <c r="A196" s="385" t="s">
        <v>102</v>
      </c>
      <c r="B196" s="385"/>
      <c r="C196" s="385"/>
      <c r="D196" s="385"/>
      <c r="E196" s="385"/>
      <c r="F196" s="385"/>
      <c r="G196" s="385"/>
      <c r="H196" s="230">
        <f>AVERAGE(A184:A195)</f>
        <v>4.7777777777777777</v>
      </c>
      <c r="I196" s="124">
        <f>SUM(I184:I195)</f>
        <v>172</v>
      </c>
      <c r="J196" s="124">
        <f>SUM(J184:J195)</f>
        <v>178</v>
      </c>
      <c r="K196" s="12"/>
      <c r="L196" s="124"/>
      <c r="N196" s="124">
        <f>SUM(N184:N195)</f>
        <v>17</v>
      </c>
      <c r="O196" s="124">
        <f>SUM(O184:O195)</f>
        <v>18</v>
      </c>
      <c r="P196" s="102"/>
      <c r="Q196" s="138"/>
      <c r="R196" s="137"/>
      <c r="S196" s="137"/>
      <c r="T196" s="133"/>
    </row>
    <row r="197" spans="1:22" x14ac:dyDescent="0.2">
      <c r="A197" s="94"/>
      <c r="B197" s="94"/>
      <c r="C197" s="94"/>
      <c r="D197" s="94"/>
      <c r="E197" s="94"/>
      <c r="F197" s="94"/>
      <c r="G197" s="94"/>
      <c r="H197" s="131"/>
      <c r="I197" s="54"/>
      <c r="J197" s="54"/>
      <c r="K197" s="60"/>
      <c r="L197" s="54"/>
      <c r="M197" s="125"/>
      <c r="N197" s="54"/>
      <c r="O197" s="54"/>
      <c r="P197" s="130"/>
      <c r="Q197" s="130"/>
      <c r="R197" s="125"/>
      <c r="S197" s="125"/>
      <c r="T197" s="125"/>
      <c r="U197" s="125"/>
      <c r="V197" s="125"/>
    </row>
    <row r="198" spans="1:22" ht="12.75" customHeight="1" x14ac:dyDescent="0.2">
      <c r="A198" s="53"/>
      <c r="B198" s="53"/>
      <c r="C198" s="53"/>
      <c r="D198" s="53"/>
      <c r="E198" s="53"/>
      <c r="F198" s="53"/>
      <c r="G198" s="53"/>
      <c r="H198" s="53"/>
      <c r="K198" s="108"/>
      <c r="L198" s="108"/>
      <c r="M198" s="108"/>
      <c r="P198" s="103"/>
      <c r="Q198" s="103"/>
      <c r="R198" s="412" t="s">
        <v>133</v>
      </c>
      <c r="S198" s="412"/>
      <c r="T198" s="412"/>
      <c r="U198" s="436" t="s">
        <v>310</v>
      </c>
      <c r="V198" s="436"/>
    </row>
    <row r="199" spans="1:22" x14ac:dyDescent="0.2">
      <c r="A199" s="207"/>
      <c r="B199" s="53"/>
      <c r="C199" s="53"/>
      <c r="D199" s="53"/>
      <c r="E199" s="53"/>
      <c r="F199" s="53"/>
      <c r="G199" s="53"/>
      <c r="H199" s="53"/>
      <c r="K199" s="108"/>
      <c r="L199" s="108"/>
      <c r="M199" s="108"/>
      <c r="P199" s="103"/>
      <c r="Q199" s="103"/>
      <c r="R199" s="412"/>
      <c r="S199" s="412"/>
      <c r="T199" s="412"/>
      <c r="U199" s="436"/>
      <c r="V199" s="436"/>
    </row>
    <row r="200" spans="1:22" ht="12.75" customHeight="1" x14ac:dyDescent="0.2">
      <c r="A200" s="53"/>
      <c r="B200" s="386" t="s">
        <v>221</v>
      </c>
      <c r="C200" s="386"/>
      <c r="D200" s="386"/>
      <c r="E200" s="386"/>
      <c r="F200" s="386"/>
      <c r="G200" s="386"/>
      <c r="H200" s="386"/>
      <c r="I200" s="381" t="s">
        <v>127</v>
      </c>
      <c r="J200" s="381"/>
      <c r="K200" s="389" t="s">
        <v>130</v>
      </c>
      <c r="L200" s="389"/>
      <c r="M200" s="108"/>
      <c r="N200" s="381" t="s">
        <v>99</v>
      </c>
      <c r="O200" s="381"/>
      <c r="P200" s="391" t="s">
        <v>95</v>
      </c>
      <c r="Q200" s="391"/>
      <c r="R200" s="412" t="s">
        <v>127</v>
      </c>
      <c r="S200" s="412"/>
      <c r="T200" s="412"/>
      <c r="U200" s="436"/>
      <c r="V200" s="436"/>
    </row>
    <row r="201" spans="1:22" x14ac:dyDescent="0.2">
      <c r="A201" s="208" t="s">
        <v>63</v>
      </c>
      <c r="B201" s="387"/>
      <c r="C201" s="387"/>
      <c r="D201" s="387"/>
      <c r="E201" s="387"/>
      <c r="F201" s="387"/>
      <c r="G201" s="387"/>
      <c r="H201" s="387"/>
      <c r="I201" s="66" t="s">
        <v>128</v>
      </c>
      <c r="J201" s="66" t="s">
        <v>129</v>
      </c>
      <c r="K201" s="390"/>
      <c r="L201" s="390"/>
      <c r="M201" s="65"/>
      <c r="N201" s="66" t="s">
        <v>0</v>
      </c>
      <c r="O201" s="66" t="s">
        <v>1</v>
      </c>
      <c r="P201" s="392"/>
      <c r="Q201" s="392"/>
      <c r="R201" s="107" t="s">
        <v>128</v>
      </c>
      <c r="S201" s="107" t="s">
        <v>129</v>
      </c>
      <c r="T201" s="116" t="s">
        <v>62</v>
      </c>
      <c r="U201" s="235" t="s">
        <v>128</v>
      </c>
      <c r="V201" s="235" t="s">
        <v>129</v>
      </c>
    </row>
    <row r="202" spans="1:22" x14ac:dyDescent="0.2">
      <c r="A202" s="41">
        <v>7.5</v>
      </c>
      <c r="B202" s="29" t="s">
        <v>166</v>
      </c>
      <c r="C202" s="79"/>
      <c r="D202" s="79"/>
      <c r="E202" s="79"/>
      <c r="F202" s="79"/>
      <c r="G202" s="79"/>
      <c r="H202" s="80"/>
      <c r="I202" s="73">
        <v>9</v>
      </c>
      <c r="J202" s="73">
        <v>11</v>
      </c>
      <c r="K202" s="382">
        <f>I202/((I202+J202)/10)</f>
        <v>4.5</v>
      </c>
      <c r="L202" s="382"/>
      <c r="M202" s="93"/>
      <c r="N202" s="67">
        <v>1</v>
      </c>
      <c r="O202" s="67">
        <v>1</v>
      </c>
      <c r="P202" s="388">
        <f>(K202+((I202-J202)*0.05))/10</f>
        <v>0.44000000000000006</v>
      </c>
      <c r="Q202" s="388"/>
      <c r="R202" s="120">
        <v>100</v>
      </c>
      <c r="S202" s="120">
        <v>70</v>
      </c>
      <c r="T202" s="117">
        <f>R202/((R202+S202)/10)</f>
        <v>5.882352941176471</v>
      </c>
      <c r="U202" s="236">
        <v>0</v>
      </c>
      <c r="V202" s="236">
        <v>0</v>
      </c>
    </row>
    <row r="203" spans="1:22" x14ac:dyDescent="0.2">
      <c r="A203" s="41">
        <v>5</v>
      </c>
      <c r="B203" s="59" t="s">
        <v>168</v>
      </c>
      <c r="C203" s="82"/>
      <c r="D203" s="82"/>
      <c r="E203" s="82"/>
      <c r="F203" s="82"/>
      <c r="G203" s="82"/>
      <c r="H203" s="83"/>
      <c r="I203" s="42">
        <v>32</v>
      </c>
      <c r="J203" s="42">
        <v>28</v>
      </c>
      <c r="K203" s="384">
        <f t="shared" ref="K203" si="68">I203/((I203+J203)/10)</f>
        <v>5.333333333333333</v>
      </c>
      <c r="L203" s="384"/>
      <c r="M203" s="68"/>
      <c r="N203" s="113">
        <v>4</v>
      </c>
      <c r="O203" s="112">
        <v>2</v>
      </c>
      <c r="P203" s="383">
        <f t="shared" ref="P203" si="69">(K203+((I203-J203)*0.05))/10</f>
        <v>0.55333333333333334</v>
      </c>
      <c r="Q203" s="383"/>
      <c r="R203" s="122">
        <v>86</v>
      </c>
      <c r="S203" s="122">
        <v>74</v>
      </c>
      <c r="T203" s="119">
        <f t="shared" ref="T203" si="70">R203/((R203+S203)/10)</f>
        <v>5.375</v>
      </c>
      <c r="U203" s="238">
        <v>6</v>
      </c>
      <c r="V203" s="238">
        <v>4</v>
      </c>
    </row>
    <row r="204" spans="1:22" x14ac:dyDescent="0.2">
      <c r="A204" s="41">
        <v>4.5</v>
      </c>
      <c r="B204" s="111" t="s">
        <v>246</v>
      </c>
      <c r="C204" s="82"/>
      <c r="D204" s="82"/>
      <c r="E204" s="82"/>
      <c r="F204" s="82"/>
      <c r="G204" s="82"/>
      <c r="H204" s="83"/>
      <c r="I204" s="51">
        <v>17</v>
      </c>
      <c r="J204" s="51">
        <v>23</v>
      </c>
      <c r="K204" s="384">
        <f>I204/((I204+J204)/10)</f>
        <v>4.25</v>
      </c>
      <c r="L204" s="384"/>
      <c r="M204" s="96"/>
      <c r="N204" s="69">
        <v>2</v>
      </c>
      <c r="O204" s="69">
        <v>2</v>
      </c>
      <c r="P204" s="383">
        <f>(K204+((I204-J204)*0.05))/10</f>
        <v>0.39500000000000002</v>
      </c>
      <c r="Q204" s="383"/>
      <c r="R204" s="122">
        <v>60</v>
      </c>
      <c r="S204" s="122">
        <v>40</v>
      </c>
      <c r="T204" s="118">
        <f>R204/((R204+S204)/10)</f>
        <v>6</v>
      </c>
      <c r="U204" s="237">
        <v>0</v>
      </c>
      <c r="V204" s="238">
        <v>0</v>
      </c>
    </row>
    <row r="205" spans="1:22" x14ac:dyDescent="0.2">
      <c r="A205" s="41">
        <v>4</v>
      </c>
      <c r="B205" s="59" t="s">
        <v>235</v>
      </c>
      <c r="C205" s="68"/>
      <c r="H205" s="181"/>
      <c r="I205" s="242">
        <v>32</v>
      </c>
      <c r="J205" s="260">
        <v>28</v>
      </c>
      <c r="K205" s="384">
        <f>I205/((I205+J205)/10)</f>
        <v>5.333333333333333</v>
      </c>
      <c r="L205" s="384"/>
      <c r="M205" s="68"/>
      <c r="N205" s="11">
        <v>4</v>
      </c>
      <c r="O205" s="11">
        <v>2</v>
      </c>
      <c r="P205" s="388">
        <f>(K205+((I205-J205)*0.05))/10</f>
        <v>0.55333333333333334</v>
      </c>
      <c r="Q205" s="388"/>
      <c r="R205" s="213">
        <v>33</v>
      </c>
      <c r="S205" s="205">
        <v>47</v>
      </c>
      <c r="T205" s="119">
        <f>R205/((R205+S205)/10)</f>
        <v>4.125</v>
      </c>
      <c r="U205" s="239">
        <v>2</v>
      </c>
      <c r="V205" s="239">
        <v>8</v>
      </c>
    </row>
    <row r="206" spans="1:22" x14ac:dyDescent="0.2">
      <c r="A206" s="41">
        <v>4</v>
      </c>
      <c r="B206" s="189" t="s">
        <v>247</v>
      </c>
      <c r="C206" s="139"/>
      <c r="D206" s="139"/>
      <c r="E206" s="139"/>
      <c r="F206" s="139"/>
      <c r="G206" s="139"/>
      <c r="H206" s="190"/>
      <c r="I206" s="55">
        <v>18</v>
      </c>
      <c r="J206" s="42">
        <v>22</v>
      </c>
      <c r="K206" s="384">
        <f>I206/((I206+J206)/10)</f>
        <v>4.5</v>
      </c>
      <c r="L206" s="384"/>
      <c r="M206" s="68"/>
      <c r="N206" s="112">
        <v>1</v>
      </c>
      <c r="O206" s="112">
        <v>3</v>
      </c>
      <c r="P206" s="383">
        <f>(K206+((I206-J206)*0.05))/10</f>
        <v>0.43</v>
      </c>
      <c r="Q206" s="393"/>
      <c r="R206" s="267">
        <v>64</v>
      </c>
      <c r="S206" s="122">
        <v>46</v>
      </c>
      <c r="T206" s="119">
        <f>R206/((R206+S206)/10)</f>
        <v>5.8181818181818183</v>
      </c>
      <c r="U206" s="238">
        <v>3</v>
      </c>
      <c r="V206" s="238">
        <v>7</v>
      </c>
    </row>
    <row r="207" spans="1:22" x14ac:dyDescent="0.2">
      <c r="A207" s="41">
        <v>3.5</v>
      </c>
      <c r="B207" s="47" t="s">
        <v>13</v>
      </c>
      <c r="C207" s="178"/>
      <c r="D207" s="82"/>
      <c r="E207" s="82"/>
      <c r="F207" s="82"/>
      <c r="G207" s="82"/>
      <c r="H207" s="83"/>
      <c r="I207" s="42">
        <v>25</v>
      </c>
      <c r="J207" s="42">
        <v>35</v>
      </c>
      <c r="K207" s="384">
        <f>I207/((I207+J207)/10)</f>
        <v>4.166666666666667</v>
      </c>
      <c r="L207" s="384"/>
      <c r="M207" s="96"/>
      <c r="N207" s="112">
        <v>3</v>
      </c>
      <c r="O207" s="112">
        <v>3</v>
      </c>
      <c r="P207" s="383">
        <f>(K207+((I207-J207)*0.05))/10</f>
        <v>0.3666666666666667</v>
      </c>
      <c r="Q207" s="383"/>
      <c r="R207" s="122">
        <v>52</v>
      </c>
      <c r="S207" s="122">
        <v>48</v>
      </c>
      <c r="T207" s="119">
        <f>R207/((R207+S207)/10)</f>
        <v>5.2</v>
      </c>
      <c r="U207" s="238">
        <v>2</v>
      </c>
      <c r="V207" s="238">
        <v>8</v>
      </c>
    </row>
    <row r="208" spans="1:22" x14ac:dyDescent="0.2">
      <c r="A208" s="41">
        <v>3.5</v>
      </c>
      <c r="B208" s="34" t="s">
        <v>167</v>
      </c>
      <c r="C208" s="82"/>
      <c r="D208" s="82"/>
      <c r="E208" s="82"/>
      <c r="F208" s="82"/>
      <c r="G208" s="82"/>
      <c r="H208" s="83"/>
      <c r="I208" s="42">
        <v>41</v>
      </c>
      <c r="J208" s="42">
        <v>29</v>
      </c>
      <c r="K208" s="384">
        <f>I208/((I208+J208)/10)</f>
        <v>5.8571428571428568</v>
      </c>
      <c r="L208" s="384"/>
      <c r="M208" s="68"/>
      <c r="N208" s="112">
        <v>5</v>
      </c>
      <c r="O208" s="112">
        <v>2</v>
      </c>
      <c r="P208" s="388">
        <f>(K208+((I208-J208)*0.05))/10</f>
        <v>0.64571428571428569</v>
      </c>
      <c r="Q208" s="388"/>
      <c r="R208" s="122">
        <v>63</v>
      </c>
      <c r="S208" s="122">
        <v>47</v>
      </c>
      <c r="T208" s="119">
        <f>R208/((R208+S208)/10)</f>
        <v>5.7272727272727275</v>
      </c>
      <c r="U208" s="238">
        <v>4</v>
      </c>
      <c r="V208" s="238">
        <v>6</v>
      </c>
    </row>
    <row r="209" spans="1:22" x14ac:dyDescent="0.2">
      <c r="A209" s="181"/>
      <c r="B209" s="68"/>
      <c r="C209" s="68"/>
      <c r="D209" s="68"/>
      <c r="E209" s="68"/>
      <c r="F209" s="68"/>
      <c r="G209" s="68"/>
      <c r="H209" s="181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</row>
    <row r="210" spans="1:22" x14ac:dyDescent="0.2">
      <c r="A210" s="97"/>
      <c r="H210" s="97"/>
      <c r="J210" s="68"/>
      <c r="K210" s="68"/>
      <c r="L210" s="68"/>
      <c r="M210" s="68"/>
      <c r="N210" s="68"/>
    </row>
    <row r="211" spans="1:22" x14ac:dyDescent="0.2">
      <c r="A211" s="46"/>
      <c r="B211" s="81" t="s">
        <v>14</v>
      </c>
      <c r="C211" s="82"/>
      <c r="D211" s="82"/>
      <c r="E211" s="82"/>
      <c r="F211" s="82"/>
      <c r="G211" s="82"/>
      <c r="H211" s="83"/>
      <c r="I211" s="51"/>
      <c r="J211" s="48"/>
      <c r="K211" s="96"/>
      <c r="L211" s="96"/>
      <c r="M211" s="96"/>
      <c r="N211" s="48"/>
      <c r="O211" s="51"/>
      <c r="P211" s="99"/>
      <c r="Q211" s="99"/>
      <c r="R211" s="51"/>
      <c r="S211" s="51"/>
      <c r="T211" s="77"/>
      <c r="U211" s="77"/>
      <c r="V211" s="77"/>
    </row>
    <row r="212" spans="1:22" x14ac:dyDescent="0.2">
      <c r="A212" s="46"/>
      <c r="B212" s="228" t="s">
        <v>25</v>
      </c>
      <c r="C212" s="77"/>
      <c r="D212" s="77"/>
      <c r="E212" s="77"/>
      <c r="F212" s="77"/>
      <c r="G212" s="77"/>
      <c r="H212" s="229"/>
      <c r="I212" s="72"/>
      <c r="J212" s="72"/>
      <c r="K212" s="68"/>
      <c r="L212" s="68"/>
      <c r="M212" s="68"/>
      <c r="N212" s="72"/>
      <c r="O212" s="72"/>
      <c r="P212" s="100"/>
      <c r="Q212" s="100"/>
      <c r="R212" s="75"/>
      <c r="S212" s="75"/>
      <c r="T212" s="75"/>
      <c r="U212" s="75"/>
      <c r="V212" s="75"/>
    </row>
    <row r="213" spans="1:22" x14ac:dyDescent="0.2">
      <c r="A213" s="46"/>
      <c r="B213" s="228" t="s">
        <v>45</v>
      </c>
      <c r="C213" s="77"/>
      <c r="D213" s="77"/>
      <c r="E213" s="77"/>
      <c r="F213" s="77"/>
      <c r="G213" s="77"/>
      <c r="H213" s="229"/>
      <c r="I213" s="72"/>
      <c r="J213" s="72"/>
      <c r="K213" s="68"/>
      <c r="L213" s="68"/>
      <c r="M213" s="68"/>
      <c r="N213" s="72"/>
      <c r="O213" s="72"/>
      <c r="P213" s="101"/>
      <c r="Q213" s="101"/>
      <c r="R213" s="68"/>
      <c r="S213" s="68"/>
      <c r="T213" s="68"/>
      <c r="U213" s="68"/>
      <c r="V213" s="68"/>
    </row>
    <row r="214" spans="1:22" x14ac:dyDescent="0.2">
      <c r="A214" s="385" t="s">
        <v>102</v>
      </c>
      <c r="B214" s="385"/>
      <c r="C214" s="385"/>
      <c r="D214" s="385"/>
      <c r="E214" s="385"/>
      <c r="F214" s="385"/>
      <c r="G214" s="385"/>
      <c r="H214" s="230">
        <f>AVERAGE(A202:A213)</f>
        <v>4.5714285714285712</v>
      </c>
      <c r="I214" s="124">
        <f>SUM(I202:I213)</f>
        <v>174</v>
      </c>
      <c r="J214" s="124">
        <f>SUM(J202:J213)</f>
        <v>176</v>
      </c>
      <c r="K214" s="12"/>
      <c r="L214" s="124"/>
      <c r="N214" s="124">
        <f>SUM(N202:N213)</f>
        <v>20</v>
      </c>
      <c r="O214" s="124">
        <f>SUM(O202:O213)</f>
        <v>15</v>
      </c>
      <c r="P214" s="102"/>
      <c r="Q214" s="102"/>
      <c r="R214" s="137"/>
      <c r="S214" s="137"/>
      <c r="T214" s="133"/>
    </row>
    <row r="215" spans="1:22" x14ac:dyDescent="0.2">
      <c r="A215" s="94"/>
      <c r="B215" s="94"/>
      <c r="C215" s="94"/>
      <c r="D215" s="94"/>
      <c r="E215" s="94"/>
      <c r="F215" s="94"/>
      <c r="G215" s="94"/>
      <c r="H215" s="58"/>
      <c r="I215" s="263"/>
      <c r="J215" s="263"/>
      <c r="K215" s="16"/>
      <c r="L215" s="263"/>
      <c r="M215" s="53"/>
      <c r="N215" s="263"/>
      <c r="O215" s="132"/>
      <c r="P215" s="102"/>
      <c r="Q215" s="102"/>
      <c r="R215" s="137"/>
      <c r="S215" s="137"/>
      <c r="T215" s="133"/>
    </row>
    <row r="216" spans="1:22" x14ac:dyDescent="0.2">
      <c r="A216" s="94"/>
      <c r="B216" s="94"/>
      <c r="C216" s="94"/>
      <c r="D216" s="94"/>
      <c r="E216" s="94"/>
      <c r="F216" s="94"/>
      <c r="G216" s="94"/>
      <c r="H216" s="58"/>
      <c r="I216" s="261"/>
      <c r="J216" s="261"/>
      <c r="K216" s="16"/>
      <c r="L216" s="261"/>
      <c r="M216" s="53"/>
      <c r="N216" s="261"/>
      <c r="O216" s="261"/>
      <c r="P216" s="138"/>
      <c r="Q216" s="102"/>
      <c r="R216" s="137"/>
      <c r="S216" s="137"/>
      <c r="T216" s="136"/>
    </row>
    <row r="217" spans="1:22" x14ac:dyDescent="0.2">
      <c r="A217" s="94"/>
      <c r="B217" s="94"/>
      <c r="C217" s="94"/>
      <c r="D217" s="94"/>
      <c r="E217" s="94"/>
      <c r="F217" s="94"/>
      <c r="G217" s="94"/>
      <c r="H217" s="58"/>
      <c r="I217" s="132"/>
      <c r="J217" s="132"/>
      <c r="K217" s="12"/>
      <c r="L217" s="132"/>
      <c r="N217" s="132"/>
      <c r="O217" s="132"/>
      <c r="P217" s="102"/>
      <c r="Q217" s="102"/>
      <c r="R217" s="137"/>
      <c r="S217" s="137"/>
      <c r="T217" s="133"/>
    </row>
    <row r="218" spans="1:22" x14ac:dyDescent="0.2">
      <c r="A218" s="94"/>
      <c r="B218" s="94"/>
      <c r="C218" s="94"/>
      <c r="D218" s="94"/>
      <c r="E218" s="94"/>
      <c r="F218" s="94"/>
      <c r="G218" s="94"/>
      <c r="H218" s="131"/>
      <c r="I218" s="54"/>
      <c r="J218" s="54"/>
      <c r="K218" s="60"/>
      <c r="L218" s="54"/>
      <c r="M218" s="125"/>
      <c r="N218" s="54"/>
      <c r="O218" s="54"/>
      <c r="P218" s="130"/>
      <c r="Q218" s="130"/>
      <c r="R218" s="125"/>
      <c r="S218" s="125"/>
      <c r="T218" s="125"/>
      <c r="U218" s="125"/>
      <c r="V218" s="125"/>
    </row>
    <row r="219" spans="1:22" ht="12.75" customHeight="1" x14ac:dyDescent="0.2">
      <c r="A219" s="53"/>
      <c r="B219" s="53"/>
      <c r="C219" s="53"/>
      <c r="D219" s="53"/>
      <c r="E219" s="53"/>
      <c r="F219" s="53"/>
      <c r="G219" s="53"/>
      <c r="H219" s="53"/>
      <c r="K219" s="108"/>
      <c r="L219" s="108"/>
      <c r="M219" s="108"/>
      <c r="P219" s="103"/>
      <c r="Q219" s="103"/>
      <c r="R219" s="412" t="s">
        <v>133</v>
      </c>
      <c r="S219" s="412"/>
      <c r="T219" s="412"/>
      <c r="U219" s="436" t="s">
        <v>310</v>
      </c>
      <c r="V219" s="436"/>
    </row>
    <row r="220" spans="1:22" x14ac:dyDescent="0.2">
      <c r="A220" s="280" t="s">
        <v>89</v>
      </c>
      <c r="B220" s="279"/>
      <c r="C220" s="279"/>
      <c r="D220" s="279"/>
      <c r="E220" s="279"/>
      <c r="F220" s="279"/>
      <c r="G220" s="279"/>
      <c r="H220" s="279"/>
      <c r="K220" s="108"/>
      <c r="L220" s="108"/>
      <c r="M220" s="108"/>
      <c r="P220" s="103"/>
      <c r="Q220" s="103"/>
      <c r="R220" s="412"/>
      <c r="S220" s="412"/>
      <c r="T220" s="412"/>
      <c r="U220" s="436"/>
      <c r="V220" s="436"/>
    </row>
    <row r="221" spans="1:22" ht="12.75" customHeight="1" x14ac:dyDescent="0.2">
      <c r="A221" s="279"/>
      <c r="B221" s="379" t="s">
        <v>261</v>
      </c>
      <c r="C221" s="379"/>
      <c r="D221" s="379"/>
      <c r="E221" s="379"/>
      <c r="F221" s="379"/>
      <c r="G221" s="379"/>
      <c r="H221" s="379"/>
      <c r="I221" s="381" t="s">
        <v>127</v>
      </c>
      <c r="J221" s="381"/>
      <c r="K221" s="389" t="s">
        <v>130</v>
      </c>
      <c r="L221" s="389"/>
      <c r="M221" s="108"/>
      <c r="N221" s="381" t="s">
        <v>99</v>
      </c>
      <c r="O221" s="381"/>
      <c r="P221" s="391" t="s">
        <v>95</v>
      </c>
      <c r="Q221" s="391"/>
      <c r="R221" s="412" t="s">
        <v>127</v>
      </c>
      <c r="S221" s="412"/>
      <c r="T221" s="412"/>
      <c r="U221" s="436"/>
      <c r="V221" s="436"/>
    </row>
    <row r="222" spans="1:22" x14ac:dyDescent="0.2">
      <c r="A222" s="281" t="s">
        <v>63</v>
      </c>
      <c r="B222" s="380"/>
      <c r="C222" s="380"/>
      <c r="D222" s="380"/>
      <c r="E222" s="380"/>
      <c r="F222" s="380"/>
      <c r="G222" s="380"/>
      <c r="H222" s="380"/>
      <c r="I222" s="66" t="s">
        <v>128</v>
      </c>
      <c r="J222" s="66" t="s">
        <v>129</v>
      </c>
      <c r="K222" s="390"/>
      <c r="L222" s="390"/>
      <c r="M222" s="65"/>
      <c r="N222" s="66" t="s">
        <v>0</v>
      </c>
      <c r="O222" s="66" t="s">
        <v>1</v>
      </c>
      <c r="P222" s="392"/>
      <c r="Q222" s="392"/>
      <c r="R222" s="107" t="s">
        <v>128</v>
      </c>
      <c r="S222" s="107" t="s">
        <v>129</v>
      </c>
      <c r="T222" s="116" t="s">
        <v>62</v>
      </c>
      <c r="U222" s="115" t="s">
        <v>128</v>
      </c>
      <c r="V222" s="115" t="s">
        <v>129</v>
      </c>
    </row>
    <row r="223" spans="1:22" x14ac:dyDescent="0.2">
      <c r="A223" s="41">
        <v>5.5</v>
      </c>
      <c r="B223" s="47" t="s">
        <v>230</v>
      </c>
      <c r="C223" s="231"/>
      <c r="D223" s="231"/>
      <c r="E223" s="231"/>
      <c r="F223" s="231"/>
      <c r="G223" s="231"/>
      <c r="H223" s="188"/>
      <c r="I223" s="31">
        <v>24</v>
      </c>
      <c r="J223" s="31">
        <v>26</v>
      </c>
      <c r="K223" s="413">
        <f>I223/((I223+J223)/10)</f>
        <v>4.8</v>
      </c>
      <c r="L223" s="413"/>
      <c r="M223" s="93"/>
      <c r="N223" s="112">
        <v>2</v>
      </c>
      <c r="O223" s="113">
        <v>3</v>
      </c>
      <c r="P223" s="427">
        <f>(K223+((I223-J223)*0.05))/10</f>
        <v>0.47000000000000003</v>
      </c>
      <c r="Q223" s="427"/>
      <c r="R223" s="121">
        <v>74</v>
      </c>
      <c r="S223" s="121">
        <v>56</v>
      </c>
      <c r="T223" s="118">
        <f>R223/((R223+S223)/10)</f>
        <v>5.6923076923076925</v>
      </c>
      <c r="U223" s="109">
        <v>0</v>
      </c>
      <c r="V223" s="110">
        <v>0</v>
      </c>
    </row>
    <row r="224" spans="1:22" x14ac:dyDescent="0.2">
      <c r="A224" s="41">
        <v>5.5</v>
      </c>
      <c r="B224" s="22" t="s">
        <v>164</v>
      </c>
      <c r="C224" s="82"/>
      <c r="D224" s="82"/>
      <c r="E224" s="82"/>
      <c r="F224" s="82"/>
      <c r="G224" s="82"/>
      <c r="H224" s="83"/>
      <c r="I224" s="51">
        <v>42</v>
      </c>
      <c r="J224" s="51">
        <v>28</v>
      </c>
      <c r="K224" s="382">
        <f>I224/((I224+J224)/10)</f>
        <v>6</v>
      </c>
      <c r="L224" s="382"/>
      <c r="M224" s="68"/>
      <c r="N224" s="69">
        <v>5</v>
      </c>
      <c r="O224" s="69">
        <v>2</v>
      </c>
      <c r="P224" s="388">
        <f>(K224+((I224-J224)*0.05))/10</f>
        <v>0.67</v>
      </c>
      <c r="Q224" s="388"/>
      <c r="R224" s="122">
        <v>65</v>
      </c>
      <c r="S224" s="122">
        <v>85</v>
      </c>
      <c r="T224" s="119">
        <f>R224/((R224+S224)/10)</f>
        <v>4.333333333333333</v>
      </c>
      <c r="U224" s="109">
        <v>0</v>
      </c>
      <c r="V224" s="110">
        <v>0</v>
      </c>
    </row>
    <row r="225" spans="1:22" x14ac:dyDescent="0.2">
      <c r="A225" s="41">
        <v>5</v>
      </c>
      <c r="B225" s="278" t="s">
        <v>260</v>
      </c>
      <c r="C225" s="96"/>
      <c r="H225" s="243"/>
      <c r="I225" s="51">
        <v>23</v>
      </c>
      <c r="J225" s="51">
        <v>27</v>
      </c>
      <c r="K225" s="382">
        <f>I225/((I225+J225)/10)</f>
        <v>4.5999999999999996</v>
      </c>
      <c r="L225" s="382"/>
      <c r="M225" s="68"/>
      <c r="N225" s="69">
        <v>2</v>
      </c>
      <c r="O225" s="69">
        <v>3</v>
      </c>
      <c r="P225" s="388">
        <f>(K225+((I225-J225)*0.05))/10</f>
        <v>0.43999999999999995</v>
      </c>
      <c r="Q225" s="388"/>
      <c r="R225" s="122">
        <v>0</v>
      </c>
      <c r="S225" s="122">
        <v>0</v>
      </c>
      <c r="T225" s="119" t="e">
        <f>R225/((R225+S225)/10)</f>
        <v>#DIV/0!</v>
      </c>
      <c r="U225" s="109">
        <v>0</v>
      </c>
      <c r="V225" s="110">
        <v>0</v>
      </c>
    </row>
    <row r="226" spans="1:22" x14ac:dyDescent="0.2">
      <c r="A226" s="41">
        <v>4</v>
      </c>
      <c r="B226" s="47" t="s">
        <v>262</v>
      </c>
      <c r="C226" s="178"/>
      <c r="D226" s="82"/>
      <c r="E226" s="82"/>
      <c r="F226" s="82"/>
      <c r="G226" s="82"/>
      <c r="H226" s="83"/>
      <c r="I226" s="42">
        <v>19</v>
      </c>
      <c r="J226" s="42">
        <v>21</v>
      </c>
      <c r="K226" s="382">
        <f t="shared" ref="K226" si="71">I226/((I226+J226)/10)</f>
        <v>4.75</v>
      </c>
      <c r="L226" s="382"/>
      <c r="M226" s="96"/>
      <c r="N226" s="112">
        <v>2</v>
      </c>
      <c r="O226" s="112">
        <v>2</v>
      </c>
      <c r="P226" s="388">
        <f t="shared" ref="P226" si="72">(K226+((I226-J226)*0.05))/10</f>
        <v>0.46500000000000002</v>
      </c>
      <c r="Q226" s="388"/>
      <c r="R226" s="122">
        <v>59</v>
      </c>
      <c r="S226" s="122">
        <v>31</v>
      </c>
      <c r="T226" s="119">
        <f t="shared" ref="T226" si="73">R226/((R226+S226)/10)</f>
        <v>6.5555555555555554</v>
      </c>
      <c r="U226" s="110">
        <v>0</v>
      </c>
      <c r="V226" s="110">
        <v>0</v>
      </c>
    </row>
    <row r="227" spans="1:22" x14ac:dyDescent="0.2">
      <c r="A227" s="41">
        <v>4</v>
      </c>
      <c r="B227" s="59" t="s">
        <v>231</v>
      </c>
      <c r="C227" s="139"/>
      <c r="D227" s="53"/>
      <c r="E227" s="53"/>
      <c r="F227" s="53"/>
      <c r="G227" s="53"/>
      <c r="H227" s="188"/>
      <c r="I227" s="218">
        <v>29</v>
      </c>
      <c r="J227" s="218">
        <v>21</v>
      </c>
      <c r="K227" s="382">
        <f t="shared" ref="K227" si="74">I227/((I227+J227)/10)</f>
        <v>5.8</v>
      </c>
      <c r="L227" s="382"/>
      <c r="M227" s="68"/>
      <c r="N227" s="69">
        <v>3</v>
      </c>
      <c r="O227" s="11">
        <v>2</v>
      </c>
      <c r="P227" s="388">
        <f t="shared" ref="P227" si="75">(K227+((I227-J227)*0.05))/10</f>
        <v>0.62</v>
      </c>
      <c r="Q227" s="388"/>
      <c r="R227" s="209">
        <v>58</v>
      </c>
      <c r="S227" s="209">
        <v>72</v>
      </c>
      <c r="T227" s="219">
        <f>R227/((R227+S227)/10)</f>
        <v>4.4615384615384617</v>
      </c>
      <c r="U227" s="220">
        <v>0</v>
      </c>
      <c r="V227" s="220">
        <v>0</v>
      </c>
    </row>
    <row r="228" spans="1:22" x14ac:dyDescent="0.2">
      <c r="A228" s="41">
        <v>3.5</v>
      </c>
      <c r="B228" s="25" t="s">
        <v>7</v>
      </c>
      <c r="D228" s="68"/>
      <c r="E228" s="68"/>
      <c r="F228" s="68"/>
      <c r="G228" s="68"/>
      <c r="H228" s="181"/>
      <c r="I228" s="42">
        <v>11</v>
      </c>
      <c r="J228" s="42">
        <v>19</v>
      </c>
      <c r="K228" s="382">
        <f t="shared" ref="K228" si="76">I228/((I228+J228)/10)</f>
        <v>3.6666666666666665</v>
      </c>
      <c r="L228" s="382"/>
      <c r="M228" s="96"/>
      <c r="N228" s="112">
        <v>1</v>
      </c>
      <c r="O228" s="112">
        <v>2</v>
      </c>
      <c r="P228" s="388">
        <f t="shared" ref="P228" si="77">(K228+((I228-J228)*0.05))/10</f>
        <v>0.32666666666666666</v>
      </c>
      <c r="Q228" s="388"/>
      <c r="R228" s="122">
        <v>0</v>
      </c>
      <c r="S228" s="122">
        <v>0</v>
      </c>
      <c r="T228" s="119" t="e">
        <f t="shared" ref="T228" si="78">R228/((R228+S228)/10)</f>
        <v>#DIV/0!</v>
      </c>
      <c r="U228" s="110">
        <v>0</v>
      </c>
      <c r="V228" s="110">
        <v>0</v>
      </c>
    </row>
    <row r="229" spans="1:22" x14ac:dyDescent="0.2">
      <c r="A229" s="41">
        <v>3.5</v>
      </c>
      <c r="B229" s="111" t="s">
        <v>165</v>
      </c>
      <c r="C229" s="82"/>
      <c r="D229" s="82"/>
      <c r="E229" s="82"/>
      <c r="F229" s="82"/>
      <c r="G229" s="82"/>
      <c r="H229" s="83"/>
      <c r="I229" s="42">
        <v>33</v>
      </c>
      <c r="J229" s="42">
        <v>27</v>
      </c>
      <c r="K229" s="384">
        <f>I229/((I229+J229)/10)</f>
        <v>5.5</v>
      </c>
      <c r="L229" s="384"/>
      <c r="M229" s="68"/>
      <c r="N229" s="112">
        <v>4</v>
      </c>
      <c r="O229" s="112">
        <v>2</v>
      </c>
      <c r="P229" s="383">
        <f>(K229+((I229-J229)*0.05))/10</f>
        <v>0.57999999999999996</v>
      </c>
      <c r="Q229" s="383"/>
      <c r="R229" s="122">
        <v>57</v>
      </c>
      <c r="S229" s="122">
        <v>53</v>
      </c>
      <c r="T229" s="119">
        <f>R229/((R229+S229)/10)</f>
        <v>5.1818181818181817</v>
      </c>
      <c r="U229" s="110">
        <v>0</v>
      </c>
      <c r="V229" s="110">
        <v>0</v>
      </c>
    </row>
    <row r="230" spans="1:22" x14ac:dyDescent="0.2">
      <c r="A230" s="41">
        <v>3</v>
      </c>
      <c r="B230" s="34" t="s">
        <v>6</v>
      </c>
      <c r="C230" s="82"/>
      <c r="D230" s="82"/>
      <c r="E230" s="82"/>
      <c r="F230" s="82"/>
      <c r="G230" s="82"/>
      <c r="H230" s="83"/>
      <c r="I230" s="51">
        <v>16</v>
      </c>
      <c r="J230" s="51">
        <v>24</v>
      </c>
      <c r="K230" s="384">
        <f>I230/((I230+J230)/10)</f>
        <v>4</v>
      </c>
      <c r="L230" s="384"/>
      <c r="M230" s="96"/>
      <c r="N230" s="69">
        <v>2</v>
      </c>
      <c r="O230" s="69">
        <v>2</v>
      </c>
      <c r="P230" s="388">
        <f>(K230+((I230-J230)*0.05))/10</f>
        <v>0.36</v>
      </c>
      <c r="Q230" s="388"/>
      <c r="R230" s="122">
        <v>36</v>
      </c>
      <c r="S230" s="122">
        <v>54</v>
      </c>
      <c r="T230" s="118">
        <f>R230/((R230+S230)/10)</f>
        <v>4</v>
      </c>
      <c r="U230" s="109">
        <v>0</v>
      </c>
      <c r="V230" s="110">
        <v>0</v>
      </c>
    </row>
    <row r="231" spans="1:22" x14ac:dyDescent="0.2">
      <c r="A231" s="41">
        <v>2</v>
      </c>
      <c r="B231" s="25" t="s">
        <v>259</v>
      </c>
      <c r="H231" s="97"/>
      <c r="I231" s="42">
        <v>0</v>
      </c>
      <c r="J231" s="42">
        <v>10</v>
      </c>
      <c r="K231" s="382">
        <f t="shared" ref="K231" si="79">I231/((I231+J231)/10)</f>
        <v>0</v>
      </c>
      <c r="L231" s="382"/>
      <c r="M231" s="96"/>
      <c r="N231" s="112">
        <v>0</v>
      </c>
      <c r="O231" s="112">
        <v>1</v>
      </c>
      <c r="P231" s="388">
        <f t="shared" ref="P231" si="80">(K231+((I231-J231)*0.05))/10</f>
        <v>-0.05</v>
      </c>
      <c r="Q231" s="388"/>
      <c r="R231" s="122">
        <v>0</v>
      </c>
      <c r="S231" s="122">
        <v>0</v>
      </c>
      <c r="T231" s="119" t="e">
        <f t="shared" ref="T231" si="81">R231/((R231+S231)/10)</f>
        <v>#DIV/0!</v>
      </c>
      <c r="U231" s="110">
        <v>0</v>
      </c>
      <c r="V231" s="110">
        <v>0</v>
      </c>
    </row>
    <row r="232" spans="1:22" x14ac:dyDescent="0.2">
      <c r="A232" s="46"/>
      <c r="B232" s="81" t="s">
        <v>14</v>
      </c>
      <c r="C232" s="82"/>
      <c r="D232" s="82"/>
      <c r="E232" s="82"/>
      <c r="F232" s="82"/>
      <c r="G232" s="82"/>
      <c r="H232" s="83"/>
      <c r="I232" s="72"/>
      <c r="J232" s="72"/>
      <c r="K232" s="68"/>
      <c r="L232" s="68"/>
      <c r="M232" s="68"/>
      <c r="N232" s="72"/>
      <c r="O232" s="72"/>
      <c r="P232" s="388"/>
      <c r="Q232" s="388"/>
      <c r="R232" s="31"/>
      <c r="S232" s="31"/>
      <c r="T232" s="140"/>
      <c r="U232" s="180"/>
      <c r="V232" s="77"/>
    </row>
    <row r="233" spans="1:22" x14ac:dyDescent="0.2">
      <c r="A233" s="46"/>
      <c r="B233" s="228" t="s">
        <v>25</v>
      </c>
      <c r="C233" s="77"/>
      <c r="D233" s="77"/>
      <c r="E233" s="77"/>
      <c r="F233" s="77"/>
      <c r="G233" s="77"/>
      <c r="H233" s="229"/>
      <c r="I233" s="51">
        <v>0</v>
      </c>
      <c r="J233" s="51">
        <v>0</v>
      </c>
      <c r="K233" s="68"/>
      <c r="L233" s="68"/>
      <c r="M233" s="68"/>
      <c r="N233" s="51">
        <v>0</v>
      </c>
      <c r="O233" s="51">
        <v>0</v>
      </c>
      <c r="P233" s="100"/>
      <c r="Q233" s="100"/>
      <c r="R233" s="75"/>
      <c r="S233" s="75"/>
      <c r="T233" s="75"/>
      <c r="U233" s="75"/>
      <c r="V233" s="75"/>
    </row>
    <row r="234" spans="1:22" x14ac:dyDescent="0.2">
      <c r="A234" s="46"/>
      <c r="B234" s="228" t="s">
        <v>45</v>
      </c>
      <c r="C234" s="77"/>
      <c r="D234" s="77"/>
      <c r="E234" s="77"/>
      <c r="F234" s="77"/>
      <c r="G234" s="77"/>
      <c r="H234" s="229"/>
      <c r="I234" s="72"/>
      <c r="J234" s="72"/>
      <c r="K234" s="68"/>
      <c r="L234" s="68"/>
      <c r="M234" s="68"/>
      <c r="N234" s="72"/>
      <c r="O234" s="72"/>
      <c r="P234" s="101"/>
      <c r="Q234" s="101"/>
      <c r="R234" s="68"/>
      <c r="S234" s="68"/>
      <c r="T234" s="68"/>
      <c r="U234" s="68"/>
      <c r="V234" s="68"/>
    </row>
    <row r="235" spans="1:22" x14ac:dyDescent="0.2">
      <c r="A235" s="385" t="s">
        <v>102</v>
      </c>
      <c r="B235" s="385"/>
      <c r="C235" s="385"/>
      <c r="D235" s="385"/>
      <c r="E235" s="385"/>
      <c r="F235" s="385"/>
      <c r="G235" s="385"/>
      <c r="H235" s="230">
        <f>AVERAGE(A223:A234)</f>
        <v>4</v>
      </c>
      <c r="I235" s="124">
        <f>SUM(I223:I234)</f>
        <v>197</v>
      </c>
      <c r="J235" s="124">
        <f>SUM(J223:J234)</f>
        <v>203</v>
      </c>
      <c r="K235" s="12"/>
      <c r="L235" s="124"/>
      <c r="N235" s="124">
        <f>SUM(N223:N234)</f>
        <v>21</v>
      </c>
      <c r="O235" s="124">
        <f>SUM(O223:O234)</f>
        <v>19</v>
      </c>
      <c r="P235" s="102"/>
      <c r="Q235" s="102"/>
      <c r="R235" s="137"/>
      <c r="S235" s="137"/>
      <c r="T235" s="136"/>
    </row>
    <row r="236" spans="1:22" x14ac:dyDescent="0.2">
      <c r="A236" s="53"/>
      <c r="B236" s="53"/>
      <c r="C236" s="53"/>
      <c r="D236" s="53"/>
      <c r="E236" s="53"/>
      <c r="F236" s="53"/>
      <c r="G236" s="53"/>
      <c r="H236" s="53"/>
      <c r="R236" s="53"/>
      <c r="S236" s="53"/>
      <c r="T236" s="53"/>
    </row>
    <row r="237" spans="1:22" ht="12.75" customHeight="1" x14ac:dyDescent="0.2">
      <c r="A237" s="53"/>
      <c r="B237" s="53"/>
      <c r="C237" s="53"/>
      <c r="D237" s="53"/>
      <c r="E237" s="53"/>
      <c r="F237" s="53"/>
      <c r="G237" s="53"/>
      <c r="H237" s="53"/>
      <c r="K237" s="108"/>
      <c r="L237" s="108"/>
      <c r="M237" s="108"/>
      <c r="P237" s="103"/>
      <c r="Q237" s="103"/>
      <c r="R237" s="412" t="s">
        <v>133</v>
      </c>
      <c r="S237" s="412"/>
      <c r="T237" s="412"/>
      <c r="U237" s="436" t="s">
        <v>310</v>
      </c>
      <c r="V237" s="436"/>
    </row>
    <row r="238" spans="1:22" x14ac:dyDescent="0.2">
      <c r="A238" s="207"/>
      <c r="B238" s="53"/>
      <c r="C238" s="53"/>
      <c r="D238" s="53"/>
      <c r="E238" s="53"/>
      <c r="F238" s="53"/>
      <c r="G238" s="53"/>
      <c r="H238" s="53"/>
      <c r="K238" s="108"/>
      <c r="L238" s="108"/>
      <c r="M238" s="108"/>
      <c r="P238" s="103"/>
      <c r="Q238" s="103"/>
      <c r="R238" s="412"/>
      <c r="S238" s="412"/>
      <c r="T238" s="412"/>
      <c r="U238" s="436"/>
      <c r="V238" s="436"/>
    </row>
    <row r="239" spans="1:22" ht="12.75" customHeight="1" x14ac:dyDescent="0.2">
      <c r="A239" s="53"/>
      <c r="B239" s="386" t="s">
        <v>68</v>
      </c>
      <c r="C239" s="386"/>
      <c r="D239" s="386"/>
      <c r="E239" s="386"/>
      <c r="F239" s="386"/>
      <c r="G239" s="386"/>
      <c r="H239" s="386"/>
      <c r="I239" s="381" t="s">
        <v>127</v>
      </c>
      <c r="J239" s="381"/>
      <c r="K239" s="389" t="s">
        <v>130</v>
      </c>
      <c r="L239" s="389"/>
      <c r="M239" s="108"/>
      <c r="N239" s="381" t="s">
        <v>99</v>
      </c>
      <c r="O239" s="381"/>
      <c r="P239" s="391" t="s">
        <v>95</v>
      </c>
      <c r="Q239" s="391"/>
      <c r="R239" s="412" t="s">
        <v>127</v>
      </c>
      <c r="S239" s="412"/>
      <c r="T239" s="412"/>
      <c r="U239" s="436"/>
      <c r="V239" s="436"/>
    </row>
    <row r="240" spans="1:22" x14ac:dyDescent="0.2">
      <c r="A240" s="208" t="s">
        <v>63</v>
      </c>
      <c r="B240" s="387"/>
      <c r="C240" s="387"/>
      <c r="D240" s="387"/>
      <c r="E240" s="387"/>
      <c r="F240" s="387"/>
      <c r="G240" s="387"/>
      <c r="H240" s="387"/>
      <c r="I240" s="66" t="s">
        <v>128</v>
      </c>
      <c r="J240" s="66" t="s">
        <v>129</v>
      </c>
      <c r="K240" s="390"/>
      <c r="L240" s="390"/>
      <c r="M240" s="65"/>
      <c r="N240" s="66" t="s">
        <v>0</v>
      </c>
      <c r="O240" s="66" t="s">
        <v>1</v>
      </c>
      <c r="P240" s="392"/>
      <c r="Q240" s="392"/>
      <c r="R240" s="107" t="s">
        <v>128</v>
      </c>
      <c r="S240" s="107" t="s">
        <v>129</v>
      </c>
      <c r="T240" s="116" t="s">
        <v>62</v>
      </c>
      <c r="U240" s="115" t="s">
        <v>128</v>
      </c>
      <c r="V240" s="115" t="s">
        <v>129</v>
      </c>
    </row>
    <row r="241" spans="1:22" x14ac:dyDescent="0.2">
      <c r="A241" s="41">
        <v>6.5</v>
      </c>
      <c r="B241" s="32" t="s">
        <v>74</v>
      </c>
      <c r="C241" s="79"/>
      <c r="D241" s="79"/>
      <c r="E241" s="79"/>
      <c r="F241" s="79"/>
      <c r="G241" s="79"/>
      <c r="H241" s="80"/>
      <c r="I241" s="73">
        <v>12</v>
      </c>
      <c r="J241" s="73">
        <v>18</v>
      </c>
      <c r="K241" s="382">
        <f t="shared" ref="K241:K242" si="82">I241/((I241+J241)/10)</f>
        <v>4</v>
      </c>
      <c r="L241" s="382"/>
      <c r="M241" s="93"/>
      <c r="N241" s="73">
        <v>1</v>
      </c>
      <c r="O241" s="73">
        <v>2</v>
      </c>
      <c r="P241" s="383">
        <f t="shared" ref="P241:P242" si="83">(K241+((I241-J241)*0.05))/10</f>
        <v>0.37</v>
      </c>
      <c r="Q241" s="383"/>
      <c r="R241" s="120">
        <v>27</v>
      </c>
      <c r="S241" s="120">
        <v>43</v>
      </c>
      <c r="T241" s="117">
        <f t="shared" ref="T241:T242" si="84">R241/((R241+S241)/10)</f>
        <v>3.8571428571428572</v>
      </c>
      <c r="U241" s="114">
        <v>0</v>
      </c>
      <c r="V241" s="114">
        <v>0</v>
      </c>
    </row>
    <row r="242" spans="1:22" x14ac:dyDescent="0.2">
      <c r="A242" s="41">
        <v>6.5</v>
      </c>
      <c r="B242" s="34" t="s">
        <v>144</v>
      </c>
      <c r="C242" s="231"/>
      <c r="D242" s="231"/>
      <c r="E242" s="231"/>
      <c r="F242" s="231"/>
      <c r="G242" s="231"/>
      <c r="H242" s="188"/>
      <c r="I242" s="31">
        <v>7</v>
      </c>
      <c r="J242" s="31">
        <v>3</v>
      </c>
      <c r="K242" s="382">
        <f t="shared" si="82"/>
        <v>7</v>
      </c>
      <c r="L242" s="382"/>
      <c r="M242" s="93"/>
      <c r="N242" s="31">
        <v>1</v>
      </c>
      <c r="O242" s="31">
        <v>0</v>
      </c>
      <c r="P242" s="383">
        <f t="shared" si="83"/>
        <v>0.72</v>
      </c>
      <c r="Q242" s="383"/>
      <c r="R242" s="121">
        <v>31</v>
      </c>
      <c r="S242" s="121">
        <v>39</v>
      </c>
      <c r="T242" s="118">
        <f t="shared" si="84"/>
        <v>4.4285714285714288</v>
      </c>
      <c r="U242" s="109">
        <v>0</v>
      </c>
      <c r="V242" s="110">
        <v>0</v>
      </c>
    </row>
    <row r="243" spans="1:22" x14ac:dyDescent="0.2">
      <c r="A243" s="41">
        <v>5.5</v>
      </c>
      <c r="B243" s="47" t="s">
        <v>77</v>
      </c>
      <c r="C243" s="82"/>
      <c r="D243" s="82"/>
      <c r="E243" s="82"/>
      <c r="F243" s="82"/>
      <c r="G243" s="82"/>
      <c r="H243" s="83"/>
      <c r="I243" s="42">
        <v>17</v>
      </c>
      <c r="J243" s="42">
        <v>23</v>
      </c>
      <c r="K243" s="384">
        <f t="shared" ref="K243" si="85">I243/((I243+J243)/10)</f>
        <v>4.25</v>
      </c>
      <c r="L243" s="384"/>
      <c r="M243" s="68"/>
      <c r="N243" s="42">
        <v>2</v>
      </c>
      <c r="O243" s="42">
        <v>2</v>
      </c>
      <c r="P243" s="383">
        <f t="shared" ref="P243" si="86">(K243+((I243-J243)*0.05))/10</f>
        <v>0.39500000000000002</v>
      </c>
      <c r="Q243" s="383"/>
      <c r="R243" s="122">
        <v>47</v>
      </c>
      <c r="S243" s="122">
        <v>53</v>
      </c>
      <c r="T243" s="119">
        <f t="shared" ref="T243:T244" si="87">R243/((R243+S243)/10)</f>
        <v>4.7</v>
      </c>
      <c r="U243" s="110">
        <v>0</v>
      </c>
      <c r="V243" s="110">
        <v>0</v>
      </c>
    </row>
    <row r="244" spans="1:22" x14ac:dyDescent="0.2">
      <c r="A244" s="41">
        <v>5</v>
      </c>
      <c r="B244" s="25" t="s">
        <v>71</v>
      </c>
      <c r="H244" s="97"/>
      <c r="I244" s="282">
        <v>23</v>
      </c>
      <c r="J244" s="282">
        <v>27</v>
      </c>
      <c r="K244" s="384">
        <f t="shared" ref="K244" si="88">I244/((I244+J244)/10)</f>
        <v>4.5999999999999996</v>
      </c>
      <c r="L244" s="384"/>
      <c r="M244" s="68"/>
      <c r="N244" s="282">
        <v>2</v>
      </c>
      <c r="O244" s="282">
        <v>3</v>
      </c>
      <c r="P244" s="383">
        <f t="shared" ref="P244" si="89">(K244+((I244-J244)*0.05))/10</f>
        <v>0.43999999999999995</v>
      </c>
      <c r="Q244" s="383"/>
      <c r="R244" s="205">
        <v>54</v>
      </c>
      <c r="S244" s="205">
        <v>46</v>
      </c>
      <c r="T244" s="119">
        <f t="shared" si="87"/>
        <v>5.4</v>
      </c>
      <c r="U244" s="220">
        <v>0</v>
      </c>
      <c r="V244" s="220">
        <v>0</v>
      </c>
    </row>
    <row r="245" spans="1:22" x14ac:dyDescent="0.2">
      <c r="A245" s="41">
        <v>5</v>
      </c>
      <c r="B245" s="32" t="s">
        <v>70</v>
      </c>
      <c r="C245" s="82"/>
      <c r="D245" s="82"/>
      <c r="E245" s="82"/>
      <c r="F245" s="82"/>
      <c r="G245" s="82"/>
      <c r="H245" s="83"/>
      <c r="I245" s="31">
        <v>20</v>
      </c>
      <c r="J245" s="31">
        <v>20</v>
      </c>
      <c r="K245" s="382">
        <f>I245/((I245+J245)/10)</f>
        <v>5</v>
      </c>
      <c r="L245" s="382"/>
      <c r="M245" s="96"/>
      <c r="N245" s="31">
        <v>2</v>
      </c>
      <c r="O245" s="31">
        <v>2</v>
      </c>
      <c r="P245" s="388">
        <f>(K245+((I245-J245)*0.05))/10</f>
        <v>0.5</v>
      </c>
      <c r="Q245" s="388"/>
      <c r="R245" s="121">
        <v>58</v>
      </c>
      <c r="S245" s="121">
        <v>42</v>
      </c>
      <c r="T245" s="119">
        <f>R245/((R245+S245)/10)</f>
        <v>5.8</v>
      </c>
      <c r="U245" s="110">
        <v>0</v>
      </c>
      <c r="V245" s="110">
        <v>0</v>
      </c>
    </row>
    <row r="246" spans="1:22" x14ac:dyDescent="0.2">
      <c r="A246" s="41">
        <v>5</v>
      </c>
      <c r="B246" s="32" t="s">
        <v>5</v>
      </c>
      <c r="C246" s="82"/>
      <c r="D246" s="82"/>
      <c r="E246" s="82"/>
      <c r="F246" s="82"/>
      <c r="G246" s="82"/>
      <c r="H246" s="83"/>
      <c r="I246" s="42">
        <v>15</v>
      </c>
      <c r="J246" s="42">
        <v>5</v>
      </c>
      <c r="K246" s="384">
        <f>I246/((I246+J246)/10)</f>
        <v>7.5</v>
      </c>
      <c r="L246" s="384"/>
      <c r="M246" s="96"/>
      <c r="N246" s="31">
        <v>2</v>
      </c>
      <c r="O246" s="42">
        <v>0</v>
      </c>
      <c r="P246" s="383">
        <f>(K246+((I246-J246)*0.05))/10</f>
        <v>0.8</v>
      </c>
      <c r="Q246" s="383"/>
      <c r="R246" s="122">
        <v>49</v>
      </c>
      <c r="S246" s="122">
        <v>61</v>
      </c>
      <c r="T246" s="119">
        <f>R246/((R246+S246)/10)</f>
        <v>4.4545454545454541</v>
      </c>
      <c r="U246" s="110">
        <v>0</v>
      </c>
      <c r="V246" s="110">
        <v>0</v>
      </c>
    </row>
    <row r="247" spans="1:22" x14ac:dyDescent="0.2">
      <c r="A247" s="41">
        <v>4.5</v>
      </c>
      <c r="B247" s="59" t="s">
        <v>90</v>
      </c>
      <c r="C247" s="139"/>
      <c r="D247" s="53"/>
      <c r="E247" s="53"/>
      <c r="F247" s="53"/>
      <c r="G247" s="53"/>
      <c r="H247" s="188"/>
      <c r="I247" s="54">
        <v>38</v>
      </c>
      <c r="J247" s="42">
        <v>22</v>
      </c>
      <c r="K247" s="384">
        <f>I247/((I247+J247)/10)</f>
        <v>6.333333333333333</v>
      </c>
      <c r="L247" s="384"/>
      <c r="M247" s="68"/>
      <c r="N247" s="42">
        <v>4</v>
      </c>
      <c r="O247" s="42">
        <v>2</v>
      </c>
      <c r="P247" s="383">
        <f>(K247+((I247-J247)*0.05))/10</f>
        <v>0.71333333333333326</v>
      </c>
      <c r="Q247" s="383"/>
      <c r="R247" s="209">
        <v>60</v>
      </c>
      <c r="S247" s="122">
        <v>60</v>
      </c>
      <c r="T247" s="119">
        <f>R247/((R247+S247)/10)</f>
        <v>5</v>
      </c>
      <c r="U247" s="110">
        <v>0</v>
      </c>
      <c r="V247" s="110">
        <v>0</v>
      </c>
    </row>
    <row r="248" spans="1:22" x14ac:dyDescent="0.2">
      <c r="A248" s="41">
        <v>3.5</v>
      </c>
      <c r="B248" s="22" t="s">
        <v>145</v>
      </c>
      <c r="C248" s="178"/>
      <c r="D248" s="82"/>
      <c r="E248" s="82"/>
      <c r="F248" s="82"/>
      <c r="G248" s="82"/>
      <c r="H248" s="83"/>
      <c r="I248" s="51">
        <v>28</v>
      </c>
      <c r="J248" s="48">
        <v>32</v>
      </c>
      <c r="K248" s="384">
        <f>I248/((I248+J248)/10)</f>
        <v>4.666666666666667</v>
      </c>
      <c r="L248" s="384"/>
      <c r="M248" s="96"/>
      <c r="N248" s="48">
        <v>3</v>
      </c>
      <c r="O248" s="48">
        <v>3</v>
      </c>
      <c r="P248" s="383">
        <f>(K248+((I248-J248)*0.05))/10</f>
        <v>0.44666666666666666</v>
      </c>
      <c r="Q248" s="383"/>
      <c r="R248" s="122">
        <v>58</v>
      </c>
      <c r="S248" s="121">
        <v>42</v>
      </c>
      <c r="T248" s="118">
        <f>R248/((R248+S248)/10)</f>
        <v>5.8</v>
      </c>
      <c r="U248" s="109">
        <v>0</v>
      </c>
      <c r="V248" s="109">
        <v>0</v>
      </c>
    </row>
    <row r="249" spans="1:22" x14ac:dyDescent="0.2">
      <c r="A249" s="41">
        <v>3.5</v>
      </c>
      <c r="B249" s="34" t="s">
        <v>49</v>
      </c>
      <c r="C249" s="82"/>
      <c r="D249" s="82"/>
      <c r="E249" s="82"/>
      <c r="F249" s="82"/>
      <c r="G249" s="82"/>
      <c r="H249" s="83"/>
      <c r="I249" s="51">
        <v>30</v>
      </c>
      <c r="J249" s="51">
        <v>10</v>
      </c>
      <c r="K249" s="384">
        <f>I249/((I249+J249)/10)</f>
        <v>7.5</v>
      </c>
      <c r="L249" s="384"/>
      <c r="M249" s="68"/>
      <c r="N249" s="51">
        <v>4</v>
      </c>
      <c r="O249" s="51">
        <v>0</v>
      </c>
      <c r="P249" s="383">
        <f>(K249+((I249-J249)*0.05))/10</f>
        <v>0.85</v>
      </c>
      <c r="Q249" s="383"/>
      <c r="R249" s="122">
        <v>30</v>
      </c>
      <c r="S249" s="122">
        <v>50</v>
      </c>
      <c r="T249" s="118">
        <f>R249/((R249+S249)/10)</f>
        <v>3.75</v>
      </c>
      <c r="U249" s="109">
        <v>0</v>
      </c>
      <c r="V249" s="110">
        <v>0</v>
      </c>
    </row>
    <row r="250" spans="1:22" x14ac:dyDescent="0.2">
      <c r="A250" s="46"/>
      <c r="B250" s="81" t="s">
        <v>14</v>
      </c>
      <c r="C250" s="82"/>
      <c r="D250" s="82"/>
      <c r="E250" s="82"/>
      <c r="F250" s="82"/>
      <c r="G250" s="82"/>
      <c r="H250" s="83"/>
      <c r="I250" s="51"/>
      <c r="J250" s="51"/>
      <c r="K250" s="68"/>
      <c r="L250" s="68"/>
      <c r="M250" s="68"/>
      <c r="N250" s="51"/>
      <c r="O250" s="51"/>
      <c r="P250" s="99"/>
      <c r="Q250" s="99"/>
      <c r="R250" s="77"/>
      <c r="S250" s="77"/>
      <c r="T250" s="77"/>
      <c r="U250" s="77"/>
      <c r="V250" s="77"/>
    </row>
    <row r="251" spans="1:22" x14ac:dyDescent="0.2">
      <c r="A251" s="46"/>
      <c r="B251" s="228" t="s">
        <v>25</v>
      </c>
      <c r="C251" s="77"/>
      <c r="D251" s="77"/>
      <c r="E251" s="77"/>
      <c r="F251" s="77"/>
      <c r="G251" s="77"/>
      <c r="H251" s="229"/>
      <c r="I251" s="72"/>
      <c r="J251" s="72"/>
      <c r="K251" s="68"/>
      <c r="L251" s="68"/>
      <c r="M251" s="68"/>
      <c r="N251" s="72"/>
      <c r="O251" s="72"/>
      <c r="P251" s="100"/>
      <c r="Q251" s="100"/>
      <c r="R251" s="75"/>
      <c r="S251" s="75"/>
      <c r="T251" s="75"/>
      <c r="U251" s="75"/>
      <c r="V251" s="75"/>
    </row>
    <row r="252" spans="1:22" x14ac:dyDescent="0.2">
      <c r="A252" s="46"/>
      <c r="B252" s="228" t="s">
        <v>45</v>
      </c>
      <c r="C252" s="77"/>
      <c r="D252" s="77"/>
      <c r="E252" s="77"/>
      <c r="F252" s="77"/>
      <c r="G252" s="77"/>
      <c r="H252" s="229"/>
      <c r="I252" s="72"/>
      <c r="J252" s="72"/>
      <c r="K252" s="68"/>
      <c r="L252" s="68"/>
      <c r="M252" s="68"/>
      <c r="N252" s="72"/>
      <c r="O252" s="72"/>
      <c r="P252" s="101"/>
      <c r="Q252" s="101"/>
      <c r="R252" s="68"/>
      <c r="S252" s="68"/>
      <c r="T252" s="68"/>
      <c r="U252" s="68"/>
      <c r="V252" s="68"/>
    </row>
    <row r="253" spans="1:22" x14ac:dyDescent="0.2">
      <c r="A253" s="385" t="s">
        <v>102</v>
      </c>
      <c r="B253" s="385"/>
      <c r="C253" s="385"/>
      <c r="D253" s="385"/>
      <c r="E253" s="385"/>
      <c r="F253" s="385"/>
      <c r="G253" s="385"/>
      <c r="H253" s="230">
        <f>AVERAGE(A241:A252)</f>
        <v>5</v>
      </c>
      <c r="I253" s="124">
        <f>SUM(I241:I252)</f>
        <v>190</v>
      </c>
      <c r="J253" s="124">
        <f>SUM(J241:J252)</f>
        <v>160</v>
      </c>
      <c r="K253" s="12"/>
      <c r="L253" s="124"/>
      <c r="N253" s="124">
        <f>SUM(N241:N252)</f>
        <v>21</v>
      </c>
      <c r="O253" s="124">
        <f>SUM(O241:O252)</f>
        <v>14</v>
      </c>
      <c r="P253" s="102"/>
      <c r="Q253" s="102"/>
      <c r="R253" s="137"/>
      <c r="S253" s="137"/>
      <c r="T253" s="136"/>
    </row>
    <row r="254" spans="1:22" x14ac:dyDescent="0.2">
      <c r="A254" s="53"/>
      <c r="B254" s="53"/>
      <c r="C254" s="53"/>
      <c r="D254" s="53"/>
      <c r="E254" s="53"/>
      <c r="F254" s="53"/>
      <c r="G254" s="53"/>
      <c r="H254" s="53"/>
    </row>
    <row r="255" spans="1:22" ht="12.75" customHeight="1" x14ac:dyDescent="0.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193"/>
      <c r="L255" s="193"/>
      <c r="M255" s="193"/>
      <c r="N255" s="29"/>
      <c r="O255" s="29"/>
      <c r="P255" s="194"/>
      <c r="Q255" s="194"/>
      <c r="R255" s="435" t="s">
        <v>133</v>
      </c>
      <c r="S255" s="435"/>
      <c r="T255" s="435"/>
      <c r="U255" s="436" t="s">
        <v>310</v>
      </c>
      <c r="V255" s="436"/>
    </row>
    <row r="256" spans="1:22" x14ac:dyDescent="0.2">
      <c r="A256" s="280" t="s">
        <v>89</v>
      </c>
      <c r="B256" s="298"/>
      <c r="C256" s="298"/>
      <c r="D256" s="298"/>
      <c r="E256" s="298"/>
      <c r="F256" s="298"/>
      <c r="G256" s="298"/>
      <c r="H256" s="298"/>
      <c r="I256" s="29"/>
      <c r="J256" s="29"/>
      <c r="K256" s="193"/>
      <c r="L256" s="193"/>
      <c r="M256" s="193"/>
      <c r="N256" s="29"/>
      <c r="O256" s="29"/>
      <c r="P256" s="194"/>
      <c r="Q256" s="194"/>
      <c r="R256" s="435"/>
      <c r="S256" s="435"/>
      <c r="T256" s="435"/>
      <c r="U256" s="436"/>
      <c r="V256" s="436"/>
    </row>
    <row r="257" spans="1:22" x14ac:dyDescent="0.2">
      <c r="A257" s="298"/>
      <c r="B257" s="379" t="s">
        <v>126</v>
      </c>
      <c r="C257" s="379"/>
      <c r="D257" s="379"/>
      <c r="E257" s="379"/>
      <c r="F257" s="379"/>
      <c r="G257" s="379"/>
      <c r="H257" s="379"/>
      <c r="I257" s="403" t="s">
        <v>127</v>
      </c>
      <c r="J257" s="403"/>
      <c r="K257" s="404" t="s">
        <v>130</v>
      </c>
      <c r="L257" s="404"/>
      <c r="M257" s="193"/>
      <c r="N257" s="403" t="s">
        <v>99</v>
      </c>
      <c r="O257" s="403"/>
      <c r="P257" s="395" t="s">
        <v>95</v>
      </c>
      <c r="Q257" s="395"/>
      <c r="R257" s="435" t="s">
        <v>127</v>
      </c>
      <c r="S257" s="435"/>
      <c r="T257" s="435"/>
      <c r="U257" s="436"/>
      <c r="V257" s="436"/>
    </row>
    <row r="258" spans="1:22" x14ac:dyDescent="0.2">
      <c r="A258" s="299" t="s">
        <v>63</v>
      </c>
      <c r="B258" s="380"/>
      <c r="C258" s="380"/>
      <c r="D258" s="380"/>
      <c r="E258" s="380"/>
      <c r="F258" s="380"/>
      <c r="G258" s="380"/>
      <c r="H258" s="380"/>
      <c r="I258" s="195" t="s">
        <v>128</v>
      </c>
      <c r="J258" s="195" t="s">
        <v>129</v>
      </c>
      <c r="K258" s="405"/>
      <c r="L258" s="405"/>
      <c r="M258" s="196"/>
      <c r="N258" s="195" t="s">
        <v>0</v>
      </c>
      <c r="O258" s="195" t="s">
        <v>1</v>
      </c>
      <c r="P258" s="396"/>
      <c r="Q258" s="396"/>
      <c r="R258" s="197" t="s">
        <v>128</v>
      </c>
      <c r="S258" s="197" t="s">
        <v>129</v>
      </c>
      <c r="T258" s="116" t="s">
        <v>62</v>
      </c>
      <c r="U258" s="198" t="s">
        <v>128</v>
      </c>
      <c r="V258" s="198" t="s">
        <v>129</v>
      </c>
    </row>
    <row r="259" spans="1:22" x14ac:dyDescent="0.2">
      <c r="A259" s="46">
        <v>7.5</v>
      </c>
      <c r="B259" s="259" t="s">
        <v>220</v>
      </c>
      <c r="C259" s="204"/>
      <c r="D259" s="204"/>
      <c r="E259" s="204"/>
      <c r="F259" s="204"/>
      <c r="G259" s="204"/>
      <c r="H259" s="233"/>
      <c r="I259" s="73">
        <v>40</v>
      </c>
      <c r="J259" s="73">
        <v>30</v>
      </c>
      <c r="K259" s="397">
        <f t="shared" ref="K259" si="90">I259/((I259+J259)/10)</f>
        <v>5.7142857142857144</v>
      </c>
      <c r="L259" s="397"/>
      <c r="M259" s="216"/>
      <c r="N259" s="73">
        <v>3</v>
      </c>
      <c r="O259" s="73">
        <v>4</v>
      </c>
      <c r="P259" s="383">
        <f t="shared" ref="P259" si="91">(K259+((I259-J259)*0.05))/10</f>
        <v>0.62142857142857144</v>
      </c>
      <c r="Q259" s="383"/>
      <c r="R259" s="120">
        <v>62</v>
      </c>
      <c r="S259" s="120">
        <v>58</v>
      </c>
      <c r="T259" s="117">
        <f>R259/((R259+S259)/10)</f>
        <v>5.166666666666667</v>
      </c>
      <c r="U259" s="212">
        <v>0</v>
      </c>
      <c r="V259" s="212">
        <v>0</v>
      </c>
    </row>
    <row r="260" spans="1:22" x14ac:dyDescent="0.2">
      <c r="A260" s="46">
        <v>5</v>
      </c>
      <c r="B260" s="34" t="s">
        <v>160</v>
      </c>
      <c r="C260" s="178"/>
      <c r="D260" s="82"/>
      <c r="E260" s="82"/>
      <c r="F260" s="82"/>
      <c r="G260" s="82"/>
      <c r="H260" s="83"/>
      <c r="I260" s="42">
        <v>10</v>
      </c>
      <c r="J260" s="42">
        <v>20</v>
      </c>
      <c r="K260" s="406">
        <f t="shared" ref="K260" si="92">I260/((I260+J260)/10)</f>
        <v>3.3333333333333335</v>
      </c>
      <c r="L260" s="406"/>
      <c r="M260" s="34"/>
      <c r="N260" s="42">
        <v>0</v>
      </c>
      <c r="O260" s="42">
        <v>3</v>
      </c>
      <c r="P260" s="383">
        <f t="shared" ref="P260" si="93">(K260+((I260-J260)*0.05))/10</f>
        <v>0.28333333333333333</v>
      </c>
      <c r="Q260" s="383"/>
      <c r="R260" s="122">
        <v>73</v>
      </c>
      <c r="S260" s="122">
        <v>77</v>
      </c>
      <c r="T260" s="119">
        <f>R260/((R260+S260)/10)</f>
        <v>4.8666666666666663</v>
      </c>
      <c r="U260" s="199">
        <v>0</v>
      </c>
      <c r="V260" s="199">
        <v>0</v>
      </c>
    </row>
    <row r="261" spans="1:22" x14ac:dyDescent="0.2">
      <c r="A261" s="46">
        <v>5</v>
      </c>
      <c r="B261" s="59" t="s">
        <v>58</v>
      </c>
      <c r="C261" s="111"/>
      <c r="D261" s="111"/>
      <c r="E261" s="111"/>
      <c r="F261" s="111"/>
      <c r="G261" s="111"/>
      <c r="H261" s="258"/>
      <c r="I261" s="51">
        <v>29</v>
      </c>
      <c r="J261" s="51">
        <v>21</v>
      </c>
      <c r="K261" s="401">
        <f t="shared" ref="K261" si="94">I261/((I261+J261)/10)</f>
        <v>5.8</v>
      </c>
      <c r="L261" s="401"/>
      <c r="M261" s="72"/>
      <c r="N261" s="51">
        <v>4</v>
      </c>
      <c r="O261" s="51">
        <v>1</v>
      </c>
      <c r="P261" s="383">
        <f t="shared" ref="P261" si="95">(K261+((I261-J261)*0.05))/10</f>
        <v>0.62</v>
      </c>
      <c r="Q261" s="383"/>
      <c r="R261" s="122">
        <v>50</v>
      </c>
      <c r="S261" s="122">
        <v>80</v>
      </c>
      <c r="T261" s="119">
        <f>R261/((R261+S261)/10)</f>
        <v>3.8461538461538463</v>
      </c>
      <c r="U261" s="215">
        <v>0</v>
      </c>
      <c r="V261" s="215">
        <v>0</v>
      </c>
    </row>
    <row r="262" spans="1:22" x14ac:dyDescent="0.2">
      <c r="A262" s="46">
        <v>4.5</v>
      </c>
      <c r="B262" s="47" t="s">
        <v>203</v>
      </c>
      <c r="C262" s="34"/>
      <c r="D262" s="29"/>
      <c r="E262" s="29"/>
      <c r="F262" s="29"/>
      <c r="G262" s="29"/>
      <c r="H262" s="200"/>
      <c r="I262" s="31">
        <v>41</v>
      </c>
      <c r="J262" s="31">
        <v>19</v>
      </c>
      <c r="K262" s="398">
        <f>I262/((I262+J262)/10)</f>
        <v>6.833333333333333</v>
      </c>
      <c r="L262" s="398"/>
      <c r="M262" s="34"/>
      <c r="N262" s="31">
        <v>5</v>
      </c>
      <c r="O262" s="42">
        <v>1</v>
      </c>
      <c r="P262" s="383">
        <f>(K262+((I262-J262)*0.05))/10</f>
        <v>0.79333333333333333</v>
      </c>
      <c r="Q262" s="383"/>
      <c r="R262" s="122">
        <v>49</v>
      </c>
      <c r="S262" s="122">
        <v>51</v>
      </c>
      <c r="T262" s="119">
        <f t="shared" ref="T262" si="96">R262/((R262+S262)/10)</f>
        <v>4.9000000000000004</v>
      </c>
      <c r="U262" s="199">
        <v>0</v>
      </c>
      <c r="V262" s="199">
        <v>0</v>
      </c>
    </row>
    <row r="263" spans="1:22" x14ac:dyDescent="0.2">
      <c r="A263" s="46">
        <v>4</v>
      </c>
      <c r="B263" s="22" t="s">
        <v>42</v>
      </c>
      <c r="C263" s="82"/>
      <c r="D263" s="82"/>
      <c r="E263" s="82"/>
      <c r="F263" s="82"/>
      <c r="G263" s="82"/>
      <c r="H263" s="83"/>
      <c r="I263" s="42">
        <v>38</v>
      </c>
      <c r="J263" s="31">
        <v>32</v>
      </c>
      <c r="K263" s="401">
        <f>I263/((I263+J263)/10)</f>
        <v>5.4285714285714288</v>
      </c>
      <c r="L263" s="401"/>
      <c r="M263" s="111"/>
      <c r="N263" s="42">
        <v>4</v>
      </c>
      <c r="O263" s="31">
        <v>3</v>
      </c>
      <c r="P263" s="383">
        <f>(K263+((I263-J263)*0.05))/10</f>
        <v>0.57285714285714284</v>
      </c>
      <c r="Q263" s="383"/>
      <c r="R263" s="122">
        <v>74</v>
      </c>
      <c r="S263" s="121">
        <v>76</v>
      </c>
      <c r="T263" s="119">
        <f>R263/((R263+S263)/10)</f>
        <v>4.9333333333333336</v>
      </c>
      <c r="U263" s="199">
        <v>0</v>
      </c>
      <c r="V263" s="199">
        <v>0</v>
      </c>
    </row>
    <row r="264" spans="1:22" x14ac:dyDescent="0.2">
      <c r="A264" s="46">
        <v>3.5</v>
      </c>
      <c r="B264" s="111" t="s">
        <v>276</v>
      </c>
      <c r="C264" s="68"/>
      <c r="D264" s="68"/>
      <c r="E264" s="68"/>
      <c r="F264" s="68"/>
      <c r="G264" s="68"/>
      <c r="H264" s="181"/>
      <c r="I264" s="296">
        <v>21</v>
      </c>
      <c r="J264" s="296">
        <v>29</v>
      </c>
      <c r="K264" s="401">
        <f t="shared" ref="K264" si="97">I264/((I264+J264)/10)</f>
        <v>4.2</v>
      </c>
      <c r="L264" s="401"/>
      <c r="M264" s="68"/>
      <c r="N264" s="296">
        <v>1</v>
      </c>
      <c r="O264" s="295">
        <v>4</v>
      </c>
      <c r="P264" s="383">
        <f t="shared" ref="P264" si="98">(K264+((I264-J264)*0.05))/10</f>
        <v>0.38</v>
      </c>
      <c r="Q264" s="383"/>
      <c r="R264" s="234">
        <v>0</v>
      </c>
      <c r="S264" s="234">
        <v>0</v>
      </c>
      <c r="T264" s="118" t="e">
        <f>R264/((R264+S264)/10)</f>
        <v>#DIV/0!</v>
      </c>
      <c r="U264" s="252">
        <v>0</v>
      </c>
      <c r="V264" s="252">
        <v>0</v>
      </c>
    </row>
    <row r="265" spans="1:22" x14ac:dyDescent="0.2">
      <c r="A265" s="46">
        <v>3</v>
      </c>
      <c r="B265" s="22" t="s">
        <v>213</v>
      </c>
      <c r="C265" s="178"/>
      <c r="D265" s="82"/>
      <c r="E265" s="82"/>
      <c r="F265" s="82"/>
      <c r="G265" s="82"/>
      <c r="H265" s="83"/>
      <c r="I265" s="42">
        <v>31</v>
      </c>
      <c r="J265" s="42">
        <v>29</v>
      </c>
      <c r="K265" s="401">
        <f>I265/((I265+J265)/10)</f>
        <v>5.166666666666667</v>
      </c>
      <c r="L265" s="401"/>
      <c r="M265" s="111"/>
      <c r="N265" s="42">
        <v>3</v>
      </c>
      <c r="O265" s="42">
        <v>3</v>
      </c>
      <c r="P265" s="383">
        <f>(K265+((I265-J265)*0.05))/10</f>
        <v>0.52666666666666662</v>
      </c>
      <c r="Q265" s="383"/>
      <c r="R265" s="122">
        <v>57</v>
      </c>
      <c r="S265" s="122">
        <v>63</v>
      </c>
      <c r="T265" s="119">
        <f>R265/((R265+S265)/10)</f>
        <v>4.75</v>
      </c>
      <c r="U265" s="199">
        <v>0</v>
      </c>
      <c r="V265" s="199">
        <v>0</v>
      </c>
    </row>
    <row r="266" spans="1:22" x14ac:dyDescent="0.2">
      <c r="A266" s="46">
        <v>2.5</v>
      </c>
      <c r="B266" s="111" t="s">
        <v>161</v>
      </c>
      <c r="C266" s="82"/>
      <c r="D266" s="82"/>
      <c r="E266" s="82"/>
      <c r="F266" s="82"/>
      <c r="G266" s="82"/>
      <c r="H266" s="83"/>
      <c r="I266" s="42">
        <v>4</v>
      </c>
      <c r="J266" s="42">
        <v>6</v>
      </c>
      <c r="K266" s="401">
        <f>I266/((I266+J266)/10)</f>
        <v>4</v>
      </c>
      <c r="L266" s="401"/>
      <c r="M266" s="34"/>
      <c r="N266" s="42">
        <v>0</v>
      </c>
      <c r="O266" s="42">
        <v>1</v>
      </c>
      <c r="P266" s="383">
        <f>(K266+((I266-J266)*0.05))/10</f>
        <v>0.39</v>
      </c>
      <c r="Q266" s="383"/>
      <c r="R266" s="122">
        <v>38</v>
      </c>
      <c r="S266" s="122">
        <v>42</v>
      </c>
      <c r="T266" s="118">
        <f>R266/((R266+S266)/10)</f>
        <v>4.75</v>
      </c>
      <c r="U266" s="185">
        <v>0</v>
      </c>
      <c r="V266" s="199">
        <v>0</v>
      </c>
    </row>
    <row r="267" spans="1:22" ht="12.75" customHeight="1" x14ac:dyDescent="0.2">
      <c r="A267" s="188"/>
      <c r="B267" s="231"/>
      <c r="C267" s="231"/>
      <c r="D267" s="53"/>
      <c r="E267" s="53"/>
      <c r="F267" s="53"/>
      <c r="G267" s="53"/>
      <c r="H267" s="188"/>
      <c r="M267" s="96"/>
      <c r="N267" s="96"/>
      <c r="O267" s="96"/>
      <c r="P267" s="96"/>
      <c r="Q267" s="96"/>
      <c r="R267" s="96"/>
      <c r="S267" s="96"/>
      <c r="T267" s="96"/>
      <c r="U267" s="96"/>
      <c r="V267" s="96"/>
    </row>
    <row r="268" spans="1:22" x14ac:dyDescent="0.2">
      <c r="A268" s="46"/>
      <c r="B268" s="22" t="s">
        <v>14</v>
      </c>
      <c r="C268" s="178"/>
      <c r="D268" s="82"/>
      <c r="E268" s="82"/>
      <c r="F268" s="82"/>
      <c r="G268" s="82"/>
      <c r="H268" s="83"/>
      <c r="I268" s="42">
        <v>0</v>
      </c>
      <c r="J268" s="42">
        <v>0</v>
      </c>
      <c r="K268" s="401"/>
      <c r="L268" s="401"/>
      <c r="M268" s="34"/>
      <c r="N268" s="31">
        <v>0</v>
      </c>
      <c r="O268" s="31">
        <v>0</v>
      </c>
      <c r="P268" s="402"/>
      <c r="Q268" s="402"/>
      <c r="R268" s="31"/>
      <c r="S268" s="31"/>
      <c r="T268" s="192"/>
      <c r="U268" s="31"/>
      <c r="V268" s="31"/>
    </row>
    <row r="269" spans="1:22" x14ac:dyDescent="0.2">
      <c r="A269" s="46"/>
      <c r="B269" s="81" t="s">
        <v>25</v>
      </c>
      <c r="C269" s="82"/>
      <c r="D269" s="82"/>
      <c r="E269" s="82"/>
      <c r="F269" s="82"/>
      <c r="G269" s="82"/>
      <c r="H269" s="83"/>
      <c r="I269" s="42">
        <v>0</v>
      </c>
      <c r="J269" s="42">
        <v>0</v>
      </c>
      <c r="K269" s="111"/>
      <c r="L269" s="111"/>
      <c r="M269" s="111"/>
      <c r="N269" s="42">
        <v>0</v>
      </c>
      <c r="O269" s="42">
        <v>0</v>
      </c>
      <c r="P269" s="201"/>
      <c r="Q269" s="201"/>
      <c r="R269" s="128"/>
      <c r="S269" s="128"/>
      <c r="T269" s="128"/>
      <c r="U269" s="128"/>
      <c r="V269" s="128"/>
    </row>
    <row r="270" spans="1:22" ht="12.75" customHeight="1" x14ac:dyDescent="0.2">
      <c r="A270" s="46"/>
      <c r="B270" s="81" t="s">
        <v>45</v>
      </c>
      <c r="C270" s="82"/>
      <c r="D270" s="82"/>
      <c r="E270" s="82"/>
      <c r="F270" s="82"/>
      <c r="G270" s="82"/>
      <c r="H270" s="83"/>
      <c r="I270" s="111"/>
      <c r="J270" s="111"/>
      <c r="K270" s="111"/>
      <c r="L270" s="111"/>
      <c r="M270" s="111"/>
      <c r="N270" s="111"/>
      <c r="O270" s="111"/>
      <c r="P270" s="202"/>
      <c r="Q270" s="202"/>
      <c r="R270" s="72"/>
      <c r="S270" s="72"/>
      <c r="T270" s="72"/>
      <c r="U270" s="72"/>
      <c r="V270" s="72"/>
    </row>
    <row r="271" spans="1:22" ht="12.75" customHeight="1" x14ac:dyDescent="0.2">
      <c r="A271" s="385" t="s">
        <v>102</v>
      </c>
      <c r="B271" s="385"/>
      <c r="C271" s="385"/>
      <c r="D271" s="385"/>
      <c r="E271" s="385"/>
      <c r="F271" s="385"/>
      <c r="G271" s="385"/>
      <c r="H271" s="224">
        <f>AVERAGE(A259:A270)</f>
        <v>4.375</v>
      </c>
      <c r="I271" s="36">
        <f>SUM(I259:I270)</f>
        <v>214</v>
      </c>
      <c r="J271" s="36">
        <f>SUM(J259:J270)</f>
        <v>186</v>
      </c>
      <c r="K271" s="16"/>
      <c r="L271" s="36"/>
      <c r="M271" s="29"/>
      <c r="N271" s="36">
        <f>SUM(N259:N270)</f>
        <v>20</v>
      </c>
      <c r="O271" s="36">
        <f>SUM(O259:O270)</f>
        <v>20</v>
      </c>
      <c r="P271" s="203"/>
      <c r="Q271" s="203"/>
      <c r="R271" s="137"/>
      <c r="S271" s="137"/>
      <c r="T271" s="191"/>
      <c r="U271" s="13"/>
      <c r="V271" s="13"/>
    </row>
    <row r="272" spans="1:22" ht="12.75" customHeight="1" x14ac:dyDescent="0.2">
      <c r="A272" s="94"/>
      <c r="B272" s="94"/>
      <c r="C272" s="94"/>
      <c r="D272" s="94"/>
      <c r="E272" s="94"/>
      <c r="F272" s="94"/>
      <c r="G272" s="94"/>
      <c r="H272" s="58"/>
      <c r="I272" s="36"/>
      <c r="J272" s="36"/>
      <c r="K272" s="16"/>
      <c r="L272" s="36"/>
      <c r="M272" s="53"/>
      <c r="N272" s="36"/>
      <c r="O272" s="36"/>
      <c r="P272" s="138"/>
      <c r="Q272" s="138"/>
      <c r="R272" s="137"/>
      <c r="S272" s="137"/>
      <c r="T272" s="141"/>
      <c r="U272" s="53"/>
      <c r="V272" s="53"/>
    </row>
    <row r="273" spans="1:22" ht="12.75" customHeight="1" x14ac:dyDescent="0.2">
      <c r="A273" s="29" t="s">
        <v>178</v>
      </c>
      <c r="B273" s="27"/>
      <c r="C273" s="17"/>
      <c r="D273" s="58"/>
      <c r="E273" s="37"/>
      <c r="F273" s="15"/>
      <c r="G273" s="15"/>
      <c r="H273" s="36"/>
      <c r="I273" s="15"/>
      <c r="J273" s="15"/>
      <c r="K273" s="15"/>
      <c r="L273" s="17"/>
      <c r="M273" s="27"/>
      <c r="N273" s="17"/>
      <c r="O273" s="45"/>
      <c r="P273" s="19"/>
      <c r="Q273" s="15"/>
      <c r="R273" s="15"/>
      <c r="S273" s="36"/>
      <c r="T273" s="15"/>
      <c r="U273" s="15"/>
      <c r="V273" s="15"/>
    </row>
    <row r="274" spans="1:22" ht="12.75" customHeight="1" x14ac:dyDescent="0.2">
      <c r="A274" s="29" t="s">
        <v>237</v>
      </c>
      <c r="B274" s="27"/>
      <c r="C274" s="17"/>
      <c r="D274" s="58"/>
      <c r="E274" s="37"/>
      <c r="F274" s="15"/>
      <c r="G274" s="15"/>
      <c r="H274" s="36"/>
      <c r="I274" s="15"/>
      <c r="J274" s="15"/>
      <c r="K274" s="15"/>
      <c r="L274" s="17"/>
      <c r="M274" s="27"/>
      <c r="N274" s="17"/>
      <c r="O274" s="45"/>
      <c r="P274" s="19"/>
      <c r="Q274" s="15"/>
      <c r="R274" s="15"/>
      <c r="S274" s="36"/>
      <c r="T274" s="15"/>
      <c r="U274" s="15"/>
      <c r="V274" s="15"/>
    </row>
    <row r="275" spans="1:22" ht="12.75" customHeight="1" x14ac:dyDescent="0.2">
      <c r="A275" s="29" t="s">
        <v>179</v>
      </c>
      <c r="B275" s="27"/>
      <c r="C275" s="17"/>
      <c r="D275" s="58"/>
      <c r="E275" s="37"/>
      <c r="F275" s="15"/>
      <c r="G275" s="15"/>
      <c r="H275" s="36"/>
      <c r="I275" s="15"/>
      <c r="J275" s="15"/>
      <c r="K275" s="15"/>
      <c r="L275" s="17"/>
      <c r="M275" s="27"/>
      <c r="N275" s="17"/>
      <c r="O275" s="45"/>
      <c r="P275" s="19"/>
      <c r="Q275" s="15"/>
      <c r="R275" s="15"/>
      <c r="S275" s="36"/>
      <c r="T275" s="15"/>
      <c r="U275" s="15"/>
      <c r="V275" s="15"/>
    </row>
    <row r="276" spans="1:22" ht="12.75" customHeight="1" x14ac:dyDescent="0.2">
      <c r="A276" s="29"/>
      <c r="B276" s="27"/>
      <c r="C276" s="17"/>
      <c r="D276" s="43"/>
      <c r="E276" s="37"/>
      <c r="F276" s="15"/>
      <c r="G276" s="15"/>
      <c r="H276" s="36"/>
      <c r="I276" s="15"/>
      <c r="J276" s="15"/>
      <c r="K276" s="15"/>
      <c r="L276" s="17"/>
      <c r="M276" s="27"/>
      <c r="N276" s="17"/>
      <c r="O276" s="44"/>
      <c r="P276" s="19"/>
      <c r="Q276" s="15"/>
      <c r="R276" s="15"/>
      <c r="S276" s="36"/>
      <c r="T276" s="15"/>
      <c r="U276" s="15"/>
      <c r="V276" s="15"/>
    </row>
    <row r="277" spans="1:22" ht="12.75" customHeight="1" x14ac:dyDescent="0.2">
      <c r="A277" s="25" t="s">
        <v>83</v>
      </c>
      <c r="B277" s="18"/>
      <c r="C277" s="17"/>
      <c r="D277" s="20"/>
      <c r="E277" s="37"/>
      <c r="F277" s="37"/>
      <c r="G277" s="37"/>
      <c r="H277" s="17"/>
      <c r="I277" s="15"/>
      <c r="J277" s="26"/>
      <c r="K277" s="26"/>
      <c r="L277" s="17"/>
      <c r="M277" s="27"/>
      <c r="N277" s="17"/>
      <c r="O277" s="19"/>
      <c r="P277" s="19"/>
      <c r="Q277" s="37"/>
      <c r="R277" s="37"/>
      <c r="S277" s="37"/>
      <c r="T277" s="15"/>
      <c r="U277" s="37"/>
      <c r="V277" s="15"/>
    </row>
    <row r="278" spans="1:22" ht="12.75" customHeight="1" x14ac:dyDescent="0.2">
      <c r="A278" s="25" t="s">
        <v>84</v>
      </c>
      <c r="B278" s="18"/>
      <c r="C278" s="17"/>
      <c r="D278" s="20"/>
      <c r="E278" s="37"/>
      <c r="F278" s="37"/>
      <c r="G278" s="37"/>
      <c r="H278" s="17"/>
      <c r="I278" s="15"/>
      <c r="J278" s="26"/>
      <c r="K278" s="26"/>
      <c r="L278" s="17"/>
      <c r="M278" s="27"/>
      <c r="N278" s="17"/>
      <c r="O278" s="19"/>
      <c r="P278" s="19"/>
      <c r="Q278" s="37"/>
      <c r="R278" s="37"/>
      <c r="S278" s="37"/>
      <c r="T278" s="15"/>
      <c r="U278" s="37"/>
      <c r="V278" s="15"/>
    </row>
    <row r="279" spans="1:22" ht="12.75" customHeight="1" x14ac:dyDescent="0.2">
      <c r="A279" s="25"/>
      <c r="B279" s="18"/>
      <c r="C279" s="17"/>
      <c r="D279" s="20"/>
      <c r="E279" s="37"/>
      <c r="F279" s="37"/>
      <c r="G279" s="37"/>
      <c r="H279" s="17"/>
      <c r="I279" s="15"/>
      <c r="J279" s="26"/>
      <c r="K279" s="26"/>
      <c r="L279" s="17"/>
      <c r="M279" s="27"/>
      <c r="N279" s="17"/>
      <c r="O279" s="19"/>
      <c r="P279" s="19"/>
      <c r="Q279" s="37"/>
      <c r="R279" s="37"/>
      <c r="S279" s="37"/>
      <c r="T279" s="15"/>
      <c r="U279" s="37"/>
      <c r="V279" s="15"/>
    </row>
    <row r="280" spans="1:22" ht="12.75" customHeight="1" x14ac:dyDescent="0.2">
      <c r="A280" s="29"/>
      <c r="B280" s="27"/>
      <c r="C280" s="17"/>
      <c r="D280" s="58"/>
      <c r="E280" s="37"/>
      <c r="F280" s="15"/>
      <c r="G280" s="15"/>
      <c r="H280" s="36"/>
      <c r="I280" s="15"/>
      <c r="J280" s="15"/>
      <c r="K280" s="15"/>
      <c r="L280" s="17"/>
      <c r="M280" s="27"/>
      <c r="N280" s="17"/>
      <c r="O280" s="45"/>
      <c r="P280" s="19"/>
      <c r="Q280" s="15"/>
      <c r="R280" s="15"/>
      <c r="S280" s="36"/>
      <c r="T280" s="15"/>
      <c r="U280" s="15"/>
      <c r="V280" s="15"/>
    </row>
    <row r="281" spans="1:22" ht="12.75" customHeight="1" x14ac:dyDescent="0.2">
      <c r="A281" s="29" t="s">
        <v>85</v>
      </c>
      <c r="B281" s="27"/>
      <c r="C281" s="17"/>
      <c r="D281" s="58"/>
      <c r="E281" s="37"/>
      <c r="F281" s="15"/>
      <c r="G281" s="15"/>
      <c r="H281" s="36"/>
      <c r="I281" s="15"/>
      <c r="J281" s="15"/>
      <c r="K281" s="15"/>
      <c r="L281" s="17"/>
      <c r="M281" s="27"/>
      <c r="N281" s="17"/>
      <c r="O281" s="45"/>
      <c r="P281" s="19"/>
      <c r="Q281" s="15"/>
      <c r="R281" s="15"/>
      <c r="S281" s="36"/>
      <c r="T281" s="15"/>
      <c r="U281" s="15"/>
      <c r="V281" s="15"/>
    </row>
    <row r="282" spans="1:22" ht="12.75" customHeight="1" x14ac:dyDescent="0.2">
      <c r="A282" s="29" t="s">
        <v>86</v>
      </c>
      <c r="B282" s="27"/>
      <c r="C282" s="17"/>
      <c r="D282" s="58"/>
      <c r="E282" s="37"/>
      <c r="F282" s="15"/>
      <c r="G282" s="15"/>
      <c r="H282" s="36"/>
      <c r="I282" s="15"/>
      <c r="J282" s="15"/>
      <c r="K282" s="15"/>
      <c r="L282" s="17"/>
      <c r="M282" s="27"/>
      <c r="N282" s="17"/>
      <c r="O282" s="45"/>
      <c r="P282" s="19"/>
      <c r="Q282" s="15"/>
      <c r="R282" s="15"/>
      <c r="S282" s="36"/>
      <c r="T282" s="15"/>
      <c r="U282" s="15"/>
      <c r="V282" s="15"/>
    </row>
    <row r="283" spans="1:22" ht="12.75" customHeight="1" x14ac:dyDescent="0.2">
      <c r="A283" s="29"/>
      <c r="B283" s="27"/>
      <c r="C283" s="17"/>
      <c r="D283" s="43"/>
      <c r="E283" s="37"/>
      <c r="F283" s="15"/>
      <c r="G283" s="15"/>
      <c r="H283" s="36"/>
      <c r="I283" s="15"/>
      <c r="J283" s="15"/>
      <c r="K283" s="15"/>
      <c r="L283" s="17"/>
      <c r="M283" s="27"/>
      <c r="N283" s="17"/>
      <c r="O283" s="44"/>
      <c r="P283" s="19"/>
      <c r="Q283" s="15"/>
      <c r="R283" s="15"/>
      <c r="S283" s="36"/>
      <c r="T283" s="15"/>
      <c r="U283" s="15"/>
      <c r="V283" s="15"/>
    </row>
    <row r="284" spans="1:22" ht="12.75" customHeight="1" x14ac:dyDescent="0.2">
      <c r="A284" s="2" t="s">
        <v>180</v>
      </c>
      <c r="B284" s="27"/>
      <c r="C284" s="17"/>
      <c r="D284" s="142"/>
      <c r="E284" s="143"/>
      <c r="F284" s="144"/>
      <c r="G284" s="144"/>
      <c r="H284" s="145"/>
      <c r="I284" s="11"/>
      <c r="J284" s="134"/>
      <c r="K284" s="134"/>
      <c r="L284" s="2"/>
      <c r="M284" s="146"/>
      <c r="N284" s="30"/>
      <c r="O284" s="33"/>
      <c r="P284" s="33"/>
      <c r="Q284" s="147"/>
      <c r="R284" s="15"/>
      <c r="S284" s="36"/>
      <c r="T284" s="15"/>
      <c r="U284" s="36"/>
      <c r="V284" s="36"/>
    </row>
    <row r="285" spans="1:22" ht="12.75" customHeight="1" x14ac:dyDescent="0.2">
      <c r="A285" s="2" t="s">
        <v>181</v>
      </c>
      <c r="B285" s="29"/>
      <c r="C285" s="17"/>
      <c r="D285" s="142"/>
      <c r="E285" s="142"/>
      <c r="F285" s="148"/>
      <c r="G285" s="148"/>
      <c r="H285" s="145"/>
      <c r="I285" s="11"/>
      <c r="J285" s="134"/>
      <c r="K285" s="134"/>
      <c r="L285" s="2"/>
      <c r="M285" s="29"/>
      <c r="N285" s="17"/>
      <c r="O285" s="19"/>
      <c r="P285" s="19"/>
      <c r="Q285" s="15"/>
      <c r="R285" s="15"/>
      <c r="S285" s="36"/>
      <c r="T285" s="15"/>
      <c r="U285" s="36"/>
      <c r="V285" s="36"/>
    </row>
    <row r="286" spans="1:22" ht="12.75" customHeight="1" x14ac:dyDescent="0.2">
      <c r="A286" s="2" t="s">
        <v>182</v>
      </c>
      <c r="B286" s="29"/>
      <c r="C286" s="17"/>
      <c r="D286" s="142"/>
      <c r="E286" s="142"/>
      <c r="F286" s="148"/>
      <c r="G286" s="148"/>
      <c r="H286" s="145"/>
      <c r="I286" s="11"/>
      <c r="J286" s="134"/>
      <c r="K286" s="134"/>
      <c r="L286" s="2"/>
      <c r="M286" s="29"/>
      <c r="N286" s="17"/>
      <c r="O286" s="19"/>
      <c r="P286" s="19"/>
      <c r="Q286" s="15"/>
      <c r="R286" s="15"/>
      <c r="S286" s="36"/>
      <c r="T286" s="15"/>
      <c r="U286" s="36"/>
      <c r="V286" s="36"/>
    </row>
    <row r="287" spans="1:22" ht="12.75" customHeight="1" x14ac:dyDescent="0.2">
      <c r="A287" s="2" t="s">
        <v>183</v>
      </c>
      <c r="B287" s="29"/>
      <c r="C287" s="17"/>
      <c r="D287" s="142"/>
      <c r="E287" s="142"/>
      <c r="F287" s="148"/>
      <c r="G287" s="148"/>
      <c r="H287" s="145"/>
      <c r="I287" s="11"/>
      <c r="J287" s="134"/>
      <c r="K287" s="134"/>
      <c r="L287" s="2"/>
      <c r="M287" s="29"/>
      <c r="N287" s="17"/>
      <c r="O287" s="19"/>
      <c r="P287" s="19"/>
      <c r="Q287" s="15"/>
      <c r="R287" s="15"/>
      <c r="S287" s="36"/>
      <c r="T287" s="15"/>
      <c r="U287" s="36"/>
      <c r="V287" s="36"/>
    </row>
    <row r="288" spans="1:22" ht="12.75" customHeight="1" x14ac:dyDescent="0.2">
      <c r="A288" s="2"/>
      <c r="B288" s="29"/>
      <c r="C288" s="17"/>
      <c r="D288" s="142"/>
      <c r="E288" s="142"/>
      <c r="F288" s="148"/>
      <c r="G288" s="148"/>
      <c r="H288" s="145"/>
      <c r="I288" s="11"/>
      <c r="J288" s="134"/>
      <c r="K288" s="134"/>
      <c r="L288" s="2"/>
      <c r="M288" s="29"/>
      <c r="N288" s="17"/>
      <c r="O288" s="19"/>
      <c r="P288" s="19"/>
      <c r="Q288" s="15"/>
      <c r="R288" s="15"/>
      <c r="S288" s="36"/>
      <c r="T288" s="15"/>
      <c r="U288" s="36"/>
      <c r="V288" s="36"/>
    </row>
    <row r="289" spans="1:22" ht="12.75" customHeight="1" x14ac:dyDescent="0.25">
      <c r="A289" s="17" t="s">
        <v>39</v>
      </c>
      <c r="B289" s="17"/>
      <c r="C289" s="20"/>
      <c r="D289" s="142"/>
      <c r="E289" s="142"/>
      <c r="F289" s="148"/>
      <c r="G289" s="148"/>
      <c r="H289" s="149"/>
      <c r="I289" s="15"/>
      <c r="J289" s="36"/>
      <c r="K289" s="36"/>
      <c r="L289" s="17"/>
      <c r="M289" s="29"/>
      <c r="N289" s="17"/>
      <c r="O289" s="19"/>
      <c r="P289" s="19"/>
      <c r="Q289" s="15"/>
      <c r="R289" s="15"/>
      <c r="S289" s="36"/>
      <c r="T289" s="15"/>
      <c r="U289" s="36"/>
      <c r="V289" s="36"/>
    </row>
    <row r="290" spans="1:22" ht="12.75" customHeight="1" x14ac:dyDescent="0.2">
      <c r="A290" s="17" t="s">
        <v>36</v>
      </c>
      <c r="B290" s="17"/>
      <c r="C290" s="20"/>
      <c r="D290" s="142"/>
      <c r="E290" s="142"/>
      <c r="F290" s="148"/>
      <c r="G290" s="148"/>
      <c r="H290" s="149"/>
      <c r="I290" s="15"/>
      <c r="J290" s="36"/>
      <c r="K290" s="36"/>
      <c r="L290" s="17"/>
      <c r="M290" s="29"/>
      <c r="N290" s="17"/>
      <c r="O290" s="19"/>
      <c r="P290" s="19"/>
      <c r="Q290" s="15"/>
      <c r="R290" s="15"/>
      <c r="S290" s="36"/>
      <c r="T290" s="15"/>
      <c r="U290" s="36"/>
      <c r="V290" s="36"/>
    </row>
    <row r="291" spans="1:22" ht="12.75" customHeight="1" x14ac:dyDescent="0.2">
      <c r="A291" s="17" t="s">
        <v>184</v>
      </c>
      <c r="B291" s="17"/>
      <c r="C291" s="20"/>
      <c r="D291" s="142"/>
      <c r="E291" s="142"/>
      <c r="F291" s="148"/>
      <c r="G291" s="148"/>
      <c r="H291" s="149"/>
      <c r="I291" s="15"/>
      <c r="J291" s="36"/>
      <c r="K291" s="36"/>
      <c r="L291" s="17"/>
      <c r="M291" s="29"/>
      <c r="N291" s="17"/>
      <c r="O291" s="19"/>
      <c r="P291" s="19"/>
      <c r="Q291" s="15"/>
      <c r="R291" s="15"/>
      <c r="S291" s="36"/>
      <c r="T291" s="15"/>
      <c r="U291" s="36"/>
      <c r="V291" s="36"/>
    </row>
    <row r="292" spans="1:22" ht="12.75" customHeight="1" x14ac:dyDescent="0.2">
      <c r="A292" s="17" t="s">
        <v>185</v>
      </c>
      <c r="B292" s="17"/>
      <c r="C292" s="20"/>
      <c r="D292" s="19"/>
      <c r="E292" s="19"/>
      <c r="F292" s="15"/>
      <c r="G292" s="15"/>
      <c r="H292" s="36"/>
      <c r="I292" s="15"/>
      <c r="J292" s="36"/>
      <c r="K292" s="36"/>
      <c r="L292" s="17"/>
      <c r="M292" s="29"/>
      <c r="N292" s="17"/>
      <c r="O292" s="19"/>
      <c r="P292" s="19"/>
      <c r="Q292" s="15"/>
      <c r="R292" s="15"/>
      <c r="S292" s="36"/>
      <c r="T292" s="15"/>
      <c r="U292" s="36"/>
      <c r="V292" s="36"/>
    </row>
    <row r="293" spans="1:22" ht="12.75" customHeight="1" x14ac:dyDescent="0.2">
      <c r="A293" s="17" t="s">
        <v>186</v>
      </c>
      <c r="B293" s="17"/>
      <c r="C293" s="20"/>
      <c r="D293" s="19"/>
      <c r="E293" s="19"/>
      <c r="F293" s="15"/>
      <c r="G293" s="15"/>
      <c r="H293" s="36"/>
      <c r="I293" s="15"/>
      <c r="J293" s="36"/>
      <c r="K293" s="36"/>
      <c r="L293" s="17"/>
      <c r="M293" s="29"/>
      <c r="N293" s="17"/>
      <c r="O293" s="19"/>
      <c r="P293" s="19"/>
      <c r="Q293" s="15"/>
      <c r="R293" s="15"/>
      <c r="S293" s="36"/>
      <c r="T293" s="15"/>
      <c r="U293" s="36"/>
      <c r="V293" s="36"/>
    </row>
    <row r="294" spans="1:22" ht="12.75" customHeight="1" x14ac:dyDescent="0.2">
      <c r="A294" s="17"/>
      <c r="B294" s="134"/>
      <c r="C294" s="23"/>
      <c r="D294" s="150"/>
      <c r="E294" s="134"/>
      <c r="F294" s="134"/>
      <c r="G294" s="134"/>
      <c r="H294" s="134"/>
      <c r="I294" s="11"/>
      <c r="J294" s="134"/>
      <c r="K294" s="134"/>
      <c r="L294" s="2"/>
      <c r="M294" s="7"/>
      <c r="N294" s="9"/>
      <c r="O294" s="10"/>
      <c r="P294" s="10"/>
      <c r="Q294" s="134"/>
      <c r="R294" s="134"/>
      <c r="S294" s="134"/>
      <c r="T294" s="11"/>
      <c r="U294" s="134"/>
      <c r="V294" s="134"/>
    </row>
    <row r="295" spans="1:22" ht="12.75" customHeight="1" x14ac:dyDescent="0.2">
      <c r="A295" s="25" t="s">
        <v>311</v>
      </c>
      <c r="B295" s="5"/>
      <c r="C295" s="2"/>
      <c r="D295" s="17"/>
      <c r="E295" s="19"/>
      <c r="F295" s="20"/>
      <c r="G295" s="37"/>
      <c r="H295" s="36"/>
      <c r="I295" s="36"/>
      <c r="J295" s="36"/>
      <c r="K295" s="36"/>
      <c r="L295" s="36"/>
      <c r="M295" s="36"/>
      <c r="N295" s="17"/>
      <c r="O295" s="18"/>
      <c r="P295" s="17"/>
      <c r="Q295" s="19"/>
      <c r="R295" s="20"/>
      <c r="S295" s="37"/>
      <c r="T295" s="36"/>
      <c r="U295" s="36"/>
      <c r="V295" s="36"/>
    </row>
    <row r="296" spans="1:22" ht="12.75" customHeight="1" x14ac:dyDescent="0.2">
      <c r="A296" s="25" t="s">
        <v>50</v>
      </c>
      <c r="B296" s="5"/>
      <c r="C296" s="2"/>
      <c r="D296" s="17"/>
      <c r="E296" s="19"/>
      <c r="F296" s="20"/>
      <c r="G296" s="37"/>
      <c r="H296" s="36"/>
      <c r="I296" s="36"/>
      <c r="J296" s="36"/>
      <c r="K296" s="36"/>
      <c r="L296" s="36"/>
      <c r="M296" s="36"/>
      <c r="N296" s="17"/>
      <c r="O296" s="18"/>
      <c r="P296" s="17"/>
      <c r="Q296" s="19"/>
      <c r="R296" s="20"/>
      <c r="S296" s="37"/>
      <c r="T296" s="36"/>
      <c r="U296" s="36"/>
      <c r="V296" s="36"/>
    </row>
    <row r="297" spans="1:22" ht="12.75" customHeight="1" x14ac:dyDescent="0.2">
      <c r="A297" s="25" t="s">
        <v>51</v>
      </c>
      <c r="B297" s="5"/>
      <c r="C297" s="2"/>
      <c r="D297" s="17"/>
      <c r="E297" s="19"/>
      <c r="F297" s="20"/>
      <c r="G297" s="37"/>
      <c r="H297" s="36"/>
      <c r="I297" s="36"/>
      <c r="J297" s="36"/>
      <c r="K297" s="36"/>
      <c r="L297" s="36"/>
      <c r="M297" s="36"/>
      <c r="N297" s="17"/>
      <c r="O297" s="18"/>
      <c r="P297" s="17"/>
      <c r="Q297" s="19"/>
      <c r="R297" s="20"/>
      <c r="S297" s="37"/>
      <c r="T297" s="36"/>
      <c r="U297" s="36"/>
      <c r="V297" s="36"/>
    </row>
    <row r="298" spans="1:22" ht="12.75" customHeight="1" x14ac:dyDescent="0.2">
      <c r="A298" s="25" t="s">
        <v>52</v>
      </c>
      <c r="B298" s="5"/>
      <c r="C298" s="2"/>
      <c r="D298" s="17"/>
      <c r="E298" s="19"/>
      <c r="F298" s="20"/>
      <c r="G298" s="37"/>
      <c r="H298" s="36"/>
      <c r="I298" s="36"/>
      <c r="J298" s="36"/>
      <c r="K298" s="36"/>
      <c r="L298" s="36"/>
      <c r="M298" s="36"/>
      <c r="N298" s="17"/>
      <c r="O298" s="18"/>
      <c r="P298" s="17"/>
      <c r="Q298" s="19"/>
      <c r="R298" s="20"/>
      <c r="S298" s="37"/>
      <c r="T298" s="36"/>
      <c r="U298" s="36"/>
      <c r="V298" s="36"/>
    </row>
    <row r="299" spans="1:22" ht="12.75" customHeight="1" x14ac:dyDescent="0.2">
      <c r="A299" s="25" t="s">
        <v>53</v>
      </c>
      <c r="B299" s="5"/>
      <c r="C299" s="2"/>
      <c r="D299" s="4"/>
      <c r="E299" s="135"/>
      <c r="F299" s="135"/>
      <c r="G299" s="135"/>
      <c r="H299" s="2"/>
      <c r="I299" s="11"/>
      <c r="J299" s="5"/>
      <c r="K299" s="5"/>
      <c r="L299" s="2"/>
      <c r="M299" s="6"/>
      <c r="N299" s="2"/>
      <c r="O299" s="3"/>
      <c r="P299" s="3"/>
      <c r="Q299" s="135"/>
      <c r="R299" s="135"/>
      <c r="S299" s="135"/>
      <c r="T299" s="11"/>
      <c r="U299" s="135"/>
      <c r="V299" s="135"/>
    </row>
    <row r="300" spans="1:22" ht="12.75" customHeight="1" x14ac:dyDescent="0.2">
      <c r="A300" s="25"/>
      <c r="B300" s="1"/>
      <c r="C300" s="2"/>
      <c r="D300" s="4"/>
      <c r="E300" s="135"/>
      <c r="F300" s="135"/>
      <c r="G300" s="135"/>
      <c r="H300" s="2"/>
      <c r="I300" s="11"/>
      <c r="J300" s="5"/>
      <c r="K300" s="5"/>
      <c r="L300" s="2"/>
      <c r="M300" s="6"/>
      <c r="N300" s="2"/>
      <c r="O300" s="3"/>
      <c r="P300" s="3"/>
      <c r="Q300" s="135"/>
      <c r="R300" s="135"/>
      <c r="S300" s="135"/>
      <c r="T300" s="11"/>
      <c r="U300" s="135"/>
      <c r="V300" s="135"/>
    </row>
    <row r="301" spans="1:22" ht="12.75" customHeight="1" x14ac:dyDescent="0.2">
      <c r="A301" s="25" t="s">
        <v>26</v>
      </c>
      <c r="B301" s="1"/>
      <c r="C301" s="2"/>
      <c r="D301" s="4"/>
      <c r="E301" s="135"/>
      <c r="F301" s="135"/>
      <c r="G301" s="135"/>
      <c r="H301" s="2"/>
      <c r="I301" s="11"/>
      <c r="J301" s="5"/>
      <c r="K301" s="5"/>
      <c r="L301" s="2"/>
      <c r="M301" s="6"/>
      <c r="N301" s="2"/>
      <c r="O301" s="3"/>
      <c r="P301" s="3"/>
      <c r="Q301" s="135"/>
      <c r="R301" s="135"/>
      <c r="S301" s="135"/>
      <c r="T301" s="11"/>
      <c r="U301" s="135"/>
      <c r="V301" s="135"/>
    </row>
    <row r="302" spans="1:22" ht="12.75" customHeight="1" x14ac:dyDescent="0.2">
      <c r="A302" s="23"/>
      <c r="B302" s="1"/>
      <c r="C302" s="2"/>
      <c r="D302" s="4"/>
      <c r="E302" s="135"/>
      <c r="F302" s="135"/>
      <c r="G302" s="135"/>
      <c r="H302" s="2"/>
      <c r="I302" s="11"/>
      <c r="J302" s="5"/>
      <c r="K302" s="5"/>
      <c r="L302" s="2"/>
      <c r="M302" s="6"/>
      <c r="N302" s="2"/>
      <c r="O302" s="3"/>
      <c r="P302" s="3"/>
      <c r="Q302" s="135"/>
      <c r="R302" s="135"/>
      <c r="S302" s="135"/>
      <c r="T302" s="11"/>
      <c r="U302" s="135"/>
      <c r="V302" s="135"/>
    </row>
    <row r="303" spans="1:22" ht="12.75" customHeight="1" x14ac:dyDescent="0.2">
      <c r="A303" s="23" t="s">
        <v>187</v>
      </c>
      <c r="B303" s="1"/>
      <c r="C303" s="2"/>
      <c r="D303" s="4"/>
      <c r="E303" s="135"/>
      <c r="F303" s="135"/>
      <c r="G303" s="135"/>
      <c r="H303" s="2"/>
      <c r="I303" s="11"/>
      <c r="J303" s="5"/>
      <c r="K303" s="5"/>
      <c r="L303" s="2"/>
      <c r="M303" s="6"/>
      <c r="N303" s="2"/>
      <c r="O303" s="3"/>
      <c r="P303" s="3"/>
      <c r="Q303" s="135"/>
      <c r="R303" s="135"/>
      <c r="S303" s="135"/>
      <c r="T303" s="11"/>
      <c r="U303" s="135"/>
      <c r="V303" s="135"/>
    </row>
    <row r="304" spans="1:22" ht="12.75" customHeight="1" x14ac:dyDescent="0.2">
      <c r="A304" s="23"/>
      <c r="B304" s="1"/>
      <c r="C304" s="2"/>
      <c r="D304" s="4"/>
      <c r="E304" s="135"/>
      <c r="F304" s="135"/>
      <c r="G304" s="135"/>
      <c r="H304" s="2"/>
      <c r="I304" s="11"/>
      <c r="J304" s="5"/>
      <c r="K304" s="5"/>
      <c r="L304" s="2"/>
      <c r="M304" s="6"/>
      <c r="N304" s="2"/>
      <c r="O304" s="3"/>
      <c r="P304" s="3"/>
      <c r="Q304" s="135"/>
      <c r="R304" s="135"/>
      <c r="S304" s="135"/>
      <c r="T304" s="11"/>
      <c r="U304" s="135"/>
      <c r="V304" s="135"/>
    </row>
    <row r="305" spans="1:22" ht="12.75" customHeight="1" x14ac:dyDescent="0.2">
      <c r="A305" s="25" t="s">
        <v>188</v>
      </c>
      <c r="B305" s="18"/>
      <c r="C305" s="17"/>
      <c r="D305" s="20"/>
      <c r="E305" s="37"/>
      <c r="F305" s="37"/>
      <c r="G305" s="37"/>
      <c r="H305" s="17"/>
      <c r="I305" s="15"/>
      <c r="J305" s="26"/>
      <c r="K305" s="26"/>
      <c r="L305" s="17"/>
      <c r="M305" s="27"/>
      <c r="N305" s="17"/>
      <c r="O305" s="19"/>
      <c r="P305" s="19"/>
      <c r="Q305" s="37"/>
      <c r="R305" s="37"/>
      <c r="S305" s="37"/>
      <c r="T305" s="15"/>
      <c r="U305" s="37"/>
      <c r="V305" s="135"/>
    </row>
    <row r="306" spans="1:22" ht="12.75" customHeight="1" x14ac:dyDescent="0.2">
      <c r="A306" s="25" t="s">
        <v>189</v>
      </c>
      <c r="B306" s="18"/>
      <c r="C306" s="17"/>
      <c r="D306" s="20"/>
      <c r="E306" s="37"/>
      <c r="F306" s="37"/>
      <c r="G306" s="37"/>
      <c r="H306" s="17"/>
      <c r="I306" s="15"/>
      <c r="J306" s="26"/>
      <c r="K306" s="26"/>
      <c r="L306" s="17"/>
      <c r="M306" s="27"/>
      <c r="N306" s="17"/>
      <c r="O306" s="19"/>
      <c r="P306" s="19"/>
      <c r="Q306" s="37"/>
      <c r="R306" s="37"/>
      <c r="S306" s="37"/>
      <c r="T306" s="15"/>
      <c r="U306" s="37"/>
      <c r="V306" s="135"/>
    </row>
    <row r="307" spans="1:22" ht="12.75" customHeight="1" x14ac:dyDescent="0.2">
      <c r="A307" s="25" t="s">
        <v>190</v>
      </c>
      <c r="B307" s="18"/>
      <c r="C307" s="17"/>
      <c r="D307" s="20"/>
      <c r="E307" s="37"/>
      <c r="F307" s="37"/>
      <c r="G307" s="37"/>
      <c r="H307" s="17"/>
      <c r="I307" s="15"/>
      <c r="J307" s="26"/>
      <c r="K307" s="26"/>
      <c r="L307" s="17"/>
      <c r="M307" s="27"/>
      <c r="N307" s="17"/>
      <c r="O307" s="19"/>
      <c r="P307" s="19"/>
      <c r="Q307" s="37"/>
      <c r="R307" s="37"/>
      <c r="S307" s="37"/>
      <c r="T307" s="15"/>
      <c r="U307" s="37"/>
      <c r="V307" s="135"/>
    </row>
    <row r="308" spans="1:22" ht="12.75" customHeight="1" x14ac:dyDescent="0.2">
      <c r="A308" s="2"/>
      <c r="B308" s="1"/>
      <c r="C308" s="2"/>
      <c r="D308" s="4"/>
      <c r="E308" s="135"/>
      <c r="F308" s="135"/>
      <c r="G308" s="135"/>
      <c r="H308" s="2"/>
      <c r="I308" s="11"/>
      <c r="J308" s="5"/>
      <c r="K308" s="5"/>
      <c r="L308" s="2"/>
      <c r="M308" s="6"/>
      <c r="N308" s="2"/>
      <c r="O308" s="3"/>
      <c r="P308" s="3"/>
      <c r="Q308" s="135"/>
      <c r="R308" s="135"/>
      <c r="S308" s="135"/>
      <c r="T308" s="11"/>
      <c r="U308" s="135"/>
      <c r="V308" s="135"/>
    </row>
    <row r="309" spans="1:22" ht="12.75" customHeight="1" x14ac:dyDescent="0.25">
      <c r="A309" s="2" t="s">
        <v>191</v>
      </c>
      <c r="B309" s="1"/>
      <c r="C309" s="2"/>
      <c r="D309" s="4"/>
      <c r="E309" s="135"/>
      <c r="F309" s="135"/>
      <c r="G309" s="135"/>
      <c r="H309" s="2"/>
      <c r="I309" s="11"/>
      <c r="J309" s="5"/>
      <c r="K309" s="5"/>
      <c r="L309" s="2"/>
      <c r="M309" s="6"/>
      <c r="N309" s="2"/>
      <c r="O309" s="3"/>
      <c r="P309" s="3"/>
      <c r="Q309" s="135"/>
      <c r="R309" s="135"/>
      <c r="S309" s="135"/>
      <c r="T309" s="11"/>
      <c r="U309" s="135"/>
      <c r="V309" s="135"/>
    </row>
    <row r="310" spans="1:22" ht="12.75" customHeight="1" x14ac:dyDescent="0.2">
      <c r="A310" s="2"/>
      <c r="B310" s="1"/>
      <c r="C310" s="2"/>
      <c r="D310" s="4"/>
      <c r="E310" s="135"/>
      <c r="F310" s="135"/>
      <c r="G310" s="135"/>
      <c r="H310" s="2"/>
      <c r="I310" s="11"/>
      <c r="J310" s="5"/>
      <c r="K310" s="5"/>
      <c r="L310" s="2"/>
      <c r="M310" s="6"/>
      <c r="N310" s="2"/>
      <c r="O310" s="3"/>
      <c r="P310" s="3"/>
      <c r="Q310" s="135"/>
      <c r="R310" s="135"/>
      <c r="S310" s="135"/>
      <c r="T310" s="11"/>
      <c r="U310" s="135"/>
      <c r="V310" s="135"/>
    </row>
    <row r="311" spans="1:22" ht="12.75" customHeight="1" x14ac:dyDescent="0.2">
      <c r="A311" s="2" t="s">
        <v>192</v>
      </c>
      <c r="B311" s="1"/>
      <c r="C311" s="2"/>
      <c r="D311" s="4"/>
      <c r="E311" s="135"/>
      <c r="F311" s="135"/>
      <c r="G311" s="135"/>
      <c r="H311" s="2"/>
      <c r="I311" s="11"/>
      <c r="J311" s="5"/>
      <c r="K311" s="5"/>
      <c r="L311" s="2"/>
      <c r="M311" s="6"/>
      <c r="N311" s="2"/>
      <c r="O311" s="3"/>
      <c r="P311" s="3"/>
      <c r="Q311" s="135"/>
      <c r="R311" s="135"/>
      <c r="S311" s="135"/>
      <c r="T311" s="11"/>
      <c r="U311" s="135"/>
      <c r="V311" s="135"/>
    </row>
    <row r="312" spans="1:22" ht="12.75" customHeight="1" x14ac:dyDescent="0.2">
      <c r="A312" s="2"/>
      <c r="B312" s="1"/>
      <c r="C312" s="2"/>
      <c r="D312" s="4"/>
      <c r="E312" s="135"/>
      <c r="F312" s="135"/>
      <c r="G312" s="135"/>
      <c r="H312" s="2"/>
      <c r="I312" s="11"/>
      <c r="J312" s="5"/>
      <c r="K312" s="5"/>
      <c r="L312" s="2"/>
      <c r="M312" s="6"/>
      <c r="N312" s="2"/>
      <c r="O312" s="3"/>
      <c r="P312" s="3"/>
      <c r="Q312" s="135"/>
      <c r="R312" s="135"/>
      <c r="S312" s="135"/>
      <c r="T312" s="11"/>
      <c r="U312" s="135"/>
      <c r="V312" s="135"/>
    </row>
    <row r="313" spans="1:22" ht="12.75" customHeight="1" x14ac:dyDescent="0.2">
      <c r="A313" s="2" t="s">
        <v>193</v>
      </c>
      <c r="B313" s="1"/>
      <c r="C313" s="2"/>
      <c r="D313" s="4"/>
      <c r="E313" s="135"/>
      <c r="F313" s="135"/>
      <c r="G313" s="135"/>
      <c r="H313" s="2"/>
      <c r="I313" s="11"/>
      <c r="J313" s="5"/>
      <c r="K313" s="5"/>
      <c r="L313" s="2"/>
      <c r="M313" s="6"/>
      <c r="N313" s="2"/>
      <c r="O313" s="3"/>
      <c r="P313" s="3"/>
      <c r="Q313" s="135"/>
      <c r="R313" s="135"/>
      <c r="S313" s="135"/>
      <c r="T313" s="11"/>
      <c r="U313" s="135"/>
      <c r="V313" s="135"/>
    </row>
    <row r="314" spans="1:22" ht="12.75" customHeight="1" x14ac:dyDescent="0.2">
      <c r="A314" s="2"/>
      <c r="B314" s="1"/>
      <c r="C314" s="2"/>
      <c r="D314" s="4"/>
      <c r="E314" s="135"/>
      <c r="F314" s="135"/>
      <c r="G314" s="135"/>
      <c r="H314" s="2"/>
      <c r="I314" s="11"/>
      <c r="J314" s="5"/>
      <c r="K314" s="5"/>
      <c r="L314" s="2"/>
      <c r="M314" s="6"/>
      <c r="N314" s="2"/>
      <c r="O314" s="3"/>
      <c r="P314" s="3"/>
      <c r="Q314" s="135"/>
      <c r="R314" s="135"/>
      <c r="S314" s="135"/>
      <c r="T314" s="11"/>
      <c r="U314" s="135"/>
      <c r="V314" s="135"/>
    </row>
    <row r="315" spans="1:22" ht="12.75" customHeight="1" x14ac:dyDescent="0.25">
      <c r="A315" s="156" t="s">
        <v>229</v>
      </c>
      <c r="B315" s="157"/>
      <c r="C315" s="156"/>
      <c r="D315" s="158"/>
      <c r="E315" s="159"/>
      <c r="F315" s="159"/>
      <c r="G315" s="159"/>
      <c r="H315" s="160"/>
      <c r="I315" s="161"/>
      <c r="J315" s="162"/>
      <c r="K315" s="162"/>
      <c r="L315" s="160"/>
      <c r="M315" s="160"/>
      <c r="N315" s="156"/>
      <c r="O315" s="155"/>
      <c r="P315" s="155"/>
      <c r="Q315" s="35"/>
      <c r="R315" s="35"/>
      <c r="S315" s="35"/>
      <c r="T315" s="154"/>
      <c r="U315" s="35"/>
      <c r="V315" s="35"/>
    </row>
    <row r="316" spans="1:22" ht="12.75" customHeight="1" x14ac:dyDescent="0.25">
      <c r="A316" s="163"/>
      <c r="B316" s="164" t="s">
        <v>244</v>
      </c>
      <c r="C316" s="156"/>
      <c r="D316" s="158"/>
      <c r="E316" s="159"/>
      <c r="F316" s="159"/>
      <c r="G316" s="159"/>
      <c r="H316" s="160"/>
      <c r="I316" s="161"/>
      <c r="J316" s="162"/>
      <c r="K316" s="162"/>
      <c r="L316" s="160"/>
      <c r="M316" s="160"/>
      <c r="N316" s="156"/>
      <c r="O316" s="155"/>
      <c r="P316" s="155"/>
      <c r="Q316" s="35"/>
      <c r="R316" s="35"/>
      <c r="S316" s="35"/>
      <c r="T316" s="154"/>
      <c r="U316" s="35"/>
      <c r="V316" s="35"/>
    </row>
    <row r="317" spans="1:22" ht="12.75" customHeight="1" x14ac:dyDescent="0.25">
      <c r="A317" s="163"/>
      <c r="B317" s="164" t="s">
        <v>245</v>
      </c>
      <c r="C317" s="156"/>
      <c r="D317" s="158"/>
      <c r="E317" s="159"/>
      <c r="F317" s="159"/>
      <c r="G317" s="159"/>
      <c r="H317" s="160"/>
      <c r="I317" s="161"/>
      <c r="J317" s="162"/>
      <c r="K317" s="162"/>
      <c r="L317" s="160"/>
      <c r="M317" s="160"/>
      <c r="N317" s="156"/>
      <c r="O317" s="155"/>
      <c r="P317" s="155"/>
      <c r="Q317" s="35"/>
      <c r="R317" s="35"/>
      <c r="S317" s="35"/>
      <c r="T317" s="154"/>
      <c r="U317" s="35"/>
      <c r="V317" s="35"/>
    </row>
    <row r="318" spans="1:22" ht="12.75" customHeight="1" x14ac:dyDescent="0.25">
      <c r="A318" s="38"/>
      <c r="B318" s="165"/>
      <c r="C318" s="38"/>
      <c r="D318" s="166"/>
      <c r="E318" s="167"/>
      <c r="F318" s="167"/>
      <c r="G318" s="167"/>
      <c r="H318" s="151"/>
      <c r="I318" s="152"/>
      <c r="J318" s="153"/>
      <c r="K318" s="153"/>
      <c r="L318" s="151"/>
      <c r="M318" s="151"/>
      <c r="N318" s="38"/>
      <c r="O318" s="3"/>
      <c r="P318" s="3"/>
      <c r="Q318" s="135"/>
      <c r="R318" s="135"/>
      <c r="S318" s="135"/>
      <c r="T318" s="11"/>
      <c r="U318" s="135"/>
      <c r="V318" s="135"/>
    </row>
    <row r="319" spans="1:22" ht="12.75" customHeight="1" x14ac:dyDescent="0.25">
      <c r="A319" s="17" t="s">
        <v>194</v>
      </c>
      <c r="B319" s="18"/>
      <c r="C319" s="17"/>
      <c r="D319" s="20"/>
      <c r="E319" s="37"/>
      <c r="F319" s="37"/>
      <c r="G319" s="37"/>
      <c r="H319" s="17"/>
      <c r="I319" s="15"/>
      <c r="J319" s="26"/>
      <c r="K319" s="26"/>
      <c r="L319" s="17"/>
      <c r="M319" s="27"/>
      <c r="N319" s="17"/>
      <c r="O319" s="19"/>
      <c r="P319" s="19"/>
      <c r="Q319" s="37"/>
      <c r="R319" s="37"/>
      <c r="S319" s="37"/>
      <c r="T319" s="15"/>
      <c r="U319" s="37"/>
      <c r="V319" s="37"/>
    </row>
    <row r="320" spans="1:22" ht="12.75" customHeight="1" x14ac:dyDescent="0.2">
      <c r="A320" s="17"/>
      <c r="B320" s="18"/>
      <c r="C320" s="17"/>
      <c r="D320" s="20"/>
      <c r="E320" s="37"/>
      <c r="F320" s="37"/>
      <c r="G320" s="37"/>
      <c r="H320" s="17"/>
      <c r="I320" s="15"/>
      <c r="J320" s="26"/>
      <c r="K320" s="26"/>
      <c r="L320" s="17"/>
      <c r="M320" s="27"/>
      <c r="N320" s="17"/>
      <c r="O320" s="19"/>
      <c r="P320" s="19"/>
      <c r="Q320" s="37"/>
      <c r="R320" s="37"/>
      <c r="S320" s="37"/>
      <c r="T320" s="15"/>
      <c r="U320" s="37"/>
      <c r="V320" s="37"/>
    </row>
    <row r="321" spans="1:22" ht="12.75" customHeight="1" x14ac:dyDescent="0.25">
      <c r="A321" s="17" t="s">
        <v>195</v>
      </c>
      <c r="B321" s="18"/>
      <c r="C321" s="17"/>
      <c r="D321" s="20"/>
      <c r="E321" s="37"/>
      <c r="F321" s="37"/>
      <c r="G321" s="37"/>
      <c r="H321" s="17"/>
      <c r="I321" s="15"/>
      <c r="J321" s="26"/>
      <c r="K321" s="26"/>
      <c r="L321" s="17"/>
      <c r="M321" s="27"/>
      <c r="N321" s="17"/>
      <c r="O321" s="19"/>
      <c r="P321" s="19"/>
      <c r="Q321" s="37"/>
      <c r="R321" s="37"/>
      <c r="S321" s="37"/>
      <c r="T321" s="15"/>
      <c r="U321" s="37"/>
      <c r="V321" s="37"/>
    </row>
    <row r="322" spans="1:22" ht="12.75" customHeight="1" x14ac:dyDescent="0.2">
      <c r="A322" s="17"/>
      <c r="B322" s="18"/>
      <c r="C322" s="17"/>
      <c r="D322" s="20"/>
      <c r="E322" s="37"/>
      <c r="F322" s="37"/>
      <c r="G322" s="37"/>
      <c r="H322" s="17"/>
      <c r="I322" s="15"/>
      <c r="J322" s="26"/>
      <c r="K322" s="26"/>
      <c r="L322" s="17"/>
      <c r="M322" s="27"/>
      <c r="N322" s="17"/>
      <c r="O322" s="19"/>
      <c r="P322" s="19"/>
      <c r="Q322" s="37"/>
      <c r="R322" s="37"/>
      <c r="S322" s="37"/>
      <c r="T322" s="15"/>
      <c r="U322" s="37"/>
      <c r="V322" s="37"/>
    </row>
    <row r="323" spans="1:22" ht="12.75" customHeight="1" x14ac:dyDescent="0.25">
      <c r="A323" s="17" t="s">
        <v>196</v>
      </c>
      <c r="B323" s="18"/>
      <c r="C323" s="17"/>
      <c r="D323" s="20"/>
      <c r="E323" s="37"/>
      <c r="F323" s="37"/>
      <c r="G323" s="37"/>
      <c r="H323" s="17"/>
      <c r="I323" s="15"/>
      <c r="J323" s="26"/>
      <c r="K323" s="26"/>
      <c r="L323" s="17"/>
      <c r="M323" s="27"/>
      <c r="N323" s="17"/>
      <c r="O323" s="19"/>
      <c r="P323" s="19"/>
      <c r="Q323" s="37"/>
      <c r="R323" s="37"/>
      <c r="S323" s="37"/>
      <c r="T323" s="15"/>
      <c r="U323" s="37"/>
      <c r="V323" s="37"/>
    </row>
    <row r="324" spans="1:22" ht="12.75" customHeight="1" x14ac:dyDescent="0.2">
      <c r="A324" s="17"/>
      <c r="B324" s="18"/>
      <c r="C324" s="17"/>
      <c r="D324" s="20"/>
      <c r="E324" s="37"/>
      <c r="F324" s="37"/>
      <c r="G324" s="37"/>
      <c r="H324" s="17"/>
      <c r="I324" s="15"/>
      <c r="J324" s="26"/>
      <c r="K324" s="26"/>
      <c r="L324" s="17"/>
      <c r="M324" s="27"/>
      <c r="N324" s="17"/>
      <c r="O324" s="19"/>
      <c r="P324" s="19"/>
      <c r="Q324" s="37"/>
      <c r="R324" s="37"/>
      <c r="S324" s="37"/>
      <c r="T324" s="15"/>
      <c r="U324" s="37"/>
      <c r="V324" s="37"/>
    </row>
    <row r="325" spans="1:22" ht="12.75" customHeight="1" x14ac:dyDescent="0.25">
      <c r="A325" s="17" t="s">
        <v>227</v>
      </c>
      <c r="B325" s="18"/>
      <c r="C325" s="17"/>
      <c r="D325" s="20"/>
      <c r="E325" s="37"/>
      <c r="F325" s="37"/>
      <c r="G325" s="37"/>
      <c r="H325" s="17"/>
      <c r="I325" s="15"/>
      <c r="J325" s="26"/>
      <c r="K325" s="26"/>
      <c r="L325" s="17"/>
      <c r="M325" s="27"/>
      <c r="N325" s="17"/>
      <c r="O325" s="19"/>
      <c r="P325" s="19"/>
      <c r="Q325" s="37"/>
      <c r="R325" s="37"/>
      <c r="S325" s="37"/>
      <c r="T325" s="15"/>
      <c r="U325" s="37"/>
      <c r="V325" s="37"/>
    </row>
    <row r="326" spans="1:22" ht="12.75" customHeight="1" x14ac:dyDescent="0.25">
      <c r="A326" s="175" t="s">
        <v>201</v>
      </c>
      <c r="B326" s="176"/>
      <c r="C326" s="175"/>
      <c r="D326" s="177"/>
      <c r="E326" s="37"/>
      <c r="F326" s="37"/>
      <c r="G326" s="37"/>
      <c r="H326" s="17"/>
      <c r="I326" s="15"/>
      <c r="J326" s="26"/>
      <c r="K326" s="26"/>
      <c r="L326" s="17"/>
      <c r="M326" s="27"/>
      <c r="N326" s="17"/>
      <c r="O326" s="19"/>
      <c r="P326" s="19"/>
      <c r="Q326" s="37"/>
      <c r="R326" s="37"/>
      <c r="S326" s="37"/>
      <c r="T326" s="15"/>
      <c r="U326" s="37"/>
      <c r="V326" s="37"/>
    </row>
    <row r="327" spans="1:22" ht="12.75" customHeight="1" x14ac:dyDescent="0.2">
      <c r="A327" s="17"/>
      <c r="B327" s="18"/>
      <c r="C327" s="17"/>
      <c r="D327" s="20"/>
      <c r="E327" s="37"/>
      <c r="F327" s="37"/>
      <c r="G327" s="37"/>
      <c r="H327" s="17"/>
      <c r="I327" s="15"/>
      <c r="J327" s="26"/>
      <c r="K327" s="26"/>
      <c r="L327" s="17"/>
      <c r="M327" s="27"/>
      <c r="N327" s="17"/>
      <c r="O327" s="19"/>
      <c r="P327" s="19"/>
      <c r="Q327" s="37"/>
      <c r="R327" s="37"/>
      <c r="S327" s="37"/>
      <c r="T327" s="15"/>
      <c r="U327" s="37"/>
      <c r="V327" s="37"/>
    </row>
    <row r="328" spans="1:22" ht="12.75" customHeight="1" x14ac:dyDescent="0.2">
      <c r="A328" s="17" t="s">
        <v>228</v>
      </c>
      <c r="B328" s="18"/>
      <c r="C328" s="17"/>
      <c r="D328" s="20"/>
      <c r="E328" s="37"/>
      <c r="F328" s="37"/>
      <c r="G328" s="37"/>
      <c r="H328" s="17"/>
      <c r="I328" s="15"/>
      <c r="J328" s="26"/>
      <c r="K328" s="26"/>
      <c r="L328" s="17"/>
      <c r="M328" s="27"/>
      <c r="N328" s="17"/>
      <c r="O328" s="19"/>
      <c r="P328" s="19"/>
      <c r="Q328" s="37"/>
      <c r="R328" s="37"/>
      <c r="S328" s="37"/>
      <c r="T328" s="15"/>
      <c r="U328" s="37"/>
      <c r="V328" s="37"/>
    </row>
    <row r="329" spans="1:22" ht="12.75" customHeight="1" x14ac:dyDescent="0.2">
      <c r="A329" s="17"/>
      <c r="B329" s="18"/>
      <c r="C329" s="17"/>
      <c r="D329" s="20"/>
      <c r="E329" s="37"/>
      <c r="F329" s="37"/>
      <c r="G329" s="37"/>
      <c r="H329" s="17"/>
      <c r="I329" s="15"/>
      <c r="J329" s="26"/>
      <c r="K329" s="26"/>
      <c r="L329" s="17"/>
      <c r="M329" s="27"/>
      <c r="N329" s="17"/>
      <c r="O329" s="19"/>
      <c r="P329" s="19"/>
      <c r="Q329" s="37"/>
      <c r="R329" s="37"/>
      <c r="S329" s="37"/>
      <c r="T329" s="15"/>
      <c r="U329" s="37"/>
      <c r="V329" s="37"/>
    </row>
    <row r="330" spans="1:22" ht="12.75" customHeight="1" x14ac:dyDescent="0.2">
      <c r="A330" s="17" t="s">
        <v>197</v>
      </c>
      <c r="B330" s="18"/>
      <c r="C330" s="17"/>
      <c r="D330" s="20"/>
      <c r="E330" s="37"/>
      <c r="F330" s="37"/>
      <c r="G330" s="37"/>
      <c r="H330" s="17"/>
      <c r="I330" s="15"/>
      <c r="J330" s="26"/>
      <c r="K330" s="26"/>
      <c r="L330" s="17"/>
      <c r="M330" s="27"/>
      <c r="N330" s="17"/>
      <c r="O330" s="19"/>
      <c r="P330" s="19"/>
      <c r="Q330" s="37"/>
      <c r="R330" s="37"/>
      <c r="S330" s="37"/>
      <c r="T330" s="15"/>
      <c r="U330" s="37"/>
      <c r="V330" s="37"/>
    </row>
    <row r="331" spans="1:22" ht="12.75" customHeight="1" x14ac:dyDescent="0.2">
      <c r="A331" s="17" t="s">
        <v>198</v>
      </c>
      <c r="B331" s="18"/>
      <c r="C331" s="17"/>
      <c r="D331" s="20"/>
      <c r="E331" s="37"/>
      <c r="F331" s="37"/>
      <c r="G331" s="37"/>
      <c r="H331" s="17"/>
      <c r="I331" s="15"/>
      <c r="J331" s="26"/>
      <c r="K331" s="26"/>
      <c r="L331" s="17"/>
      <c r="M331" s="27"/>
      <c r="N331" s="17"/>
      <c r="O331" s="19"/>
      <c r="P331" s="19"/>
      <c r="Q331" s="37"/>
      <c r="R331" s="37"/>
      <c r="S331" s="37"/>
      <c r="T331" s="15"/>
      <c r="U331" s="37"/>
      <c r="V331" s="37"/>
    </row>
    <row r="332" spans="1:22" ht="12.75" customHeight="1" x14ac:dyDescent="0.2">
      <c r="A332" s="17"/>
      <c r="B332" s="18"/>
      <c r="C332" s="17"/>
      <c r="D332" s="20"/>
      <c r="E332" s="37"/>
      <c r="F332" s="37"/>
      <c r="G332" s="37"/>
      <c r="H332" s="17"/>
      <c r="I332" s="15"/>
      <c r="J332" s="26"/>
      <c r="K332" s="26"/>
      <c r="L332" s="17"/>
      <c r="M332" s="27"/>
      <c r="N332" s="17"/>
      <c r="O332" s="19"/>
      <c r="P332" s="19"/>
      <c r="Q332" s="37"/>
      <c r="R332" s="37"/>
      <c r="S332" s="37"/>
      <c r="T332" s="15"/>
      <c r="U332" s="37"/>
      <c r="V332" s="37"/>
    </row>
    <row r="333" spans="1:22" ht="12.75" customHeight="1" x14ac:dyDescent="0.2">
      <c r="A333" s="17" t="s">
        <v>20</v>
      </c>
      <c r="B333" s="18"/>
      <c r="C333" s="17"/>
      <c r="D333" s="20"/>
      <c r="E333" s="37"/>
      <c r="F333" s="37"/>
      <c r="G333" s="37"/>
      <c r="H333" s="17"/>
      <c r="I333" s="15"/>
      <c r="J333" s="26"/>
      <c r="K333" s="26"/>
      <c r="L333" s="17"/>
      <c r="M333" s="27"/>
      <c r="N333" s="17"/>
      <c r="O333" s="19"/>
      <c r="P333" s="19"/>
      <c r="Q333" s="37"/>
      <c r="R333" s="37"/>
      <c r="S333" s="37"/>
      <c r="T333" s="15"/>
      <c r="U333" s="37"/>
      <c r="V333" s="37"/>
    </row>
    <row r="334" spans="1:22" ht="12.75" customHeight="1" x14ac:dyDescent="0.2">
      <c r="A334" s="17" t="s">
        <v>199</v>
      </c>
      <c r="B334" s="18"/>
      <c r="C334" s="17"/>
      <c r="D334" s="20"/>
      <c r="E334" s="37"/>
      <c r="F334" s="37"/>
      <c r="G334" s="37"/>
      <c r="H334" s="17"/>
      <c r="I334" s="15"/>
      <c r="J334" s="26"/>
      <c r="K334" s="26"/>
      <c r="L334" s="17"/>
      <c r="M334" s="27"/>
      <c r="N334" s="17"/>
      <c r="O334" s="19"/>
      <c r="P334" s="19"/>
      <c r="Q334" s="37"/>
      <c r="R334" s="37"/>
      <c r="S334" s="37"/>
      <c r="T334" s="15"/>
      <c r="U334" s="37"/>
      <c r="V334" s="37"/>
    </row>
    <row r="335" spans="1:22" ht="12.75" customHeight="1" x14ac:dyDescent="0.2">
      <c r="A335" s="17" t="s">
        <v>22</v>
      </c>
      <c r="B335" s="18"/>
      <c r="C335" s="17"/>
      <c r="D335" s="20"/>
      <c r="E335" s="37"/>
      <c r="F335" s="37"/>
      <c r="G335" s="37"/>
      <c r="H335" s="17"/>
      <c r="I335" s="15"/>
      <c r="J335" s="26"/>
      <c r="K335" s="26"/>
      <c r="L335" s="17"/>
      <c r="M335" s="27"/>
      <c r="N335" s="17"/>
      <c r="O335" s="19"/>
      <c r="P335" s="19"/>
      <c r="Q335" s="37"/>
      <c r="R335" s="37"/>
      <c r="S335" s="37"/>
      <c r="T335" s="15"/>
      <c r="U335" s="37"/>
      <c r="V335" s="37"/>
    </row>
    <row r="336" spans="1:22" ht="12.75" customHeight="1" x14ac:dyDescent="0.2">
      <c r="A336" s="17"/>
      <c r="B336" s="18"/>
      <c r="C336" s="17"/>
      <c r="D336" s="20"/>
      <c r="E336" s="37"/>
      <c r="F336" s="37"/>
      <c r="G336" s="37"/>
      <c r="H336" s="17"/>
      <c r="I336" s="15"/>
      <c r="J336" s="26"/>
      <c r="K336" s="26"/>
      <c r="L336" s="17"/>
      <c r="M336" s="27"/>
      <c r="N336" s="17"/>
      <c r="O336" s="19"/>
      <c r="P336" s="19"/>
      <c r="Q336" s="37"/>
      <c r="R336" s="37"/>
      <c r="S336" s="37"/>
      <c r="T336" s="15"/>
      <c r="U336" s="37"/>
      <c r="V336" s="37"/>
    </row>
    <row r="337" spans="1:22" ht="12.75" customHeight="1" x14ac:dyDescent="0.2">
      <c r="A337" s="29" t="s">
        <v>200</v>
      </c>
      <c r="B337" s="18"/>
      <c r="C337" s="17"/>
      <c r="D337" s="20"/>
      <c r="E337" s="37"/>
      <c r="F337" s="37"/>
      <c r="G337" s="37"/>
      <c r="H337" s="17"/>
      <c r="I337" s="15"/>
      <c r="J337" s="26"/>
      <c r="K337" s="26"/>
      <c r="L337" s="17"/>
      <c r="M337" s="27"/>
      <c r="N337" s="17"/>
      <c r="O337" s="19"/>
      <c r="P337" s="19"/>
      <c r="Q337" s="37"/>
      <c r="R337" s="37"/>
      <c r="S337" s="37"/>
      <c r="T337" s="15"/>
      <c r="U337" s="37"/>
      <c r="V337" s="37"/>
    </row>
    <row r="338" spans="1:22" ht="12.75" customHeight="1" x14ac:dyDescent="0.2">
      <c r="A338" s="168"/>
      <c r="B338" s="169"/>
      <c r="C338" s="168"/>
      <c r="D338" s="170"/>
      <c r="E338" s="171"/>
      <c r="F338" s="171"/>
      <c r="G338" s="171"/>
      <c r="H338" s="168"/>
      <c r="I338" s="172"/>
      <c r="J338" s="173"/>
      <c r="K338" s="173"/>
      <c r="L338" s="168"/>
      <c r="M338" s="174"/>
      <c r="N338" s="2"/>
      <c r="O338" s="3"/>
      <c r="P338" s="3"/>
      <c r="Q338" s="135"/>
      <c r="R338" s="135"/>
      <c r="S338" s="135"/>
      <c r="T338" s="11"/>
      <c r="U338" s="135"/>
      <c r="V338" s="135"/>
    </row>
    <row r="339" spans="1:22" x14ac:dyDescent="0.2">
      <c r="A339" s="57" t="s">
        <v>104</v>
      </c>
    </row>
    <row r="340" spans="1:22" x14ac:dyDescent="0.2">
      <c r="A340" s="57"/>
    </row>
    <row r="341" spans="1:22" x14ac:dyDescent="0.2">
      <c r="A341" s="57" t="s">
        <v>215</v>
      </c>
    </row>
    <row r="342" spans="1:22" x14ac:dyDescent="0.2">
      <c r="A342" s="57"/>
    </row>
    <row r="343" spans="1:22" x14ac:dyDescent="0.2">
      <c r="A343" s="57" t="s">
        <v>216</v>
      </c>
      <c r="G343" s="399">
        <v>2600</v>
      </c>
      <c r="H343" s="399"/>
    </row>
    <row r="344" spans="1:22" x14ac:dyDescent="0.2">
      <c r="A344" s="57" t="s">
        <v>217</v>
      </c>
      <c r="G344" s="399">
        <v>1600</v>
      </c>
      <c r="H344" s="399"/>
    </row>
    <row r="345" spans="1:22" x14ac:dyDescent="0.2">
      <c r="A345" s="57" t="s">
        <v>219</v>
      </c>
      <c r="G345" s="399">
        <v>260</v>
      </c>
      <c r="H345" s="399"/>
    </row>
    <row r="346" spans="1:22" ht="15" x14ac:dyDescent="0.35">
      <c r="A346" s="57" t="s">
        <v>233</v>
      </c>
      <c r="G346" s="400">
        <v>540</v>
      </c>
      <c r="H346" s="400"/>
    </row>
    <row r="347" spans="1:22" x14ac:dyDescent="0.2">
      <c r="A347" s="57" t="s">
        <v>218</v>
      </c>
      <c r="G347" s="394">
        <f>SUM(G343:H346)</f>
        <v>5000</v>
      </c>
      <c r="H347" s="394"/>
    </row>
    <row r="348" spans="1:22" x14ac:dyDescent="0.2">
      <c r="A348" s="54"/>
    </row>
    <row r="349" spans="1:22" x14ac:dyDescent="0.2">
      <c r="A349" s="90" t="s">
        <v>72</v>
      </c>
    </row>
    <row r="350" spans="1:22" x14ac:dyDescent="0.2">
      <c r="A350" s="90" t="s">
        <v>256</v>
      </c>
    </row>
    <row r="351" spans="1:22" x14ac:dyDescent="0.2">
      <c r="A351" s="90" t="s">
        <v>257</v>
      </c>
    </row>
    <row r="352" spans="1:22" x14ac:dyDescent="0.2">
      <c r="A352" s="90" t="s">
        <v>258</v>
      </c>
    </row>
    <row r="353" spans="1:1" x14ac:dyDescent="0.2">
      <c r="A353" s="54"/>
    </row>
    <row r="354" spans="1:1" x14ac:dyDescent="0.2">
      <c r="A354" s="13" t="s">
        <v>61</v>
      </c>
    </row>
    <row r="355" spans="1:1" x14ac:dyDescent="0.2">
      <c r="A355" s="13" t="s">
        <v>254</v>
      </c>
    </row>
    <row r="356" spans="1:1" x14ac:dyDescent="0.2">
      <c r="A356" s="13" t="s">
        <v>255</v>
      </c>
    </row>
    <row r="357" spans="1:1" x14ac:dyDescent="0.2">
      <c r="A357" s="13"/>
    </row>
    <row r="358" spans="1:1" x14ac:dyDescent="0.2">
      <c r="A358" s="29" t="s">
        <v>105</v>
      </c>
    </row>
    <row r="359" spans="1:1" x14ac:dyDescent="0.2">
      <c r="A359" s="29" t="s">
        <v>36</v>
      </c>
    </row>
    <row r="360" spans="1:1" x14ac:dyDescent="0.2">
      <c r="A360" s="29" t="s">
        <v>37</v>
      </c>
    </row>
    <row r="361" spans="1:1" x14ac:dyDescent="0.2">
      <c r="A361" s="29" t="s">
        <v>106</v>
      </c>
    </row>
    <row r="362" spans="1:1" x14ac:dyDescent="0.2">
      <c r="A362" s="36"/>
    </row>
    <row r="363" spans="1:1" x14ac:dyDescent="0.2">
      <c r="A363" s="25" t="s">
        <v>107</v>
      </c>
    </row>
    <row r="364" spans="1:1" x14ac:dyDescent="0.2">
      <c r="A364" s="25" t="s">
        <v>108</v>
      </c>
    </row>
    <row r="365" spans="1:1" x14ac:dyDescent="0.2">
      <c r="A365" s="25" t="s">
        <v>51</v>
      </c>
    </row>
    <row r="366" spans="1:1" x14ac:dyDescent="0.2">
      <c r="A366" s="25" t="s">
        <v>52</v>
      </c>
    </row>
    <row r="367" spans="1:1" x14ac:dyDescent="0.2">
      <c r="A367" s="25" t="s">
        <v>53</v>
      </c>
    </row>
    <row r="368" spans="1:1" x14ac:dyDescent="0.2">
      <c r="A368" s="25"/>
    </row>
    <row r="369" spans="1:1" x14ac:dyDescent="0.2">
      <c r="A369" s="25" t="s">
        <v>26</v>
      </c>
    </row>
    <row r="370" spans="1:1" x14ac:dyDescent="0.2">
      <c r="A370" s="25"/>
    </row>
    <row r="371" spans="1:1" x14ac:dyDescent="0.2">
      <c r="A371" s="23" t="s">
        <v>312</v>
      </c>
    </row>
    <row r="372" spans="1:1" x14ac:dyDescent="0.2">
      <c r="A372" s="25" t="s">
        <v>57</v>
      </c>
    </row>
    <row r="373" spans="1:1" x14ac:dyDescent="0.2">
      <c r="A373" s="25" t="s">
        <v>238</v>
      </c>
    </row>
    <row r="374" spans="1:1" x14ac:dyDescent="0.2">
      <c r="A374" s="25"/>
    </row>
    <row r="375" spans="1:1" x14ac:dyDescent="0.2">
      <c r="A375" s="25" t="s">
        <v>109</v>
      </c>
    </row>
    <row r="376" spans="1:1" x14ac:dyDescent="0.2">
      <c r="A376" s="39" t="s">
        <v>110</v>
      </c>
    </row>
    <row r="377" spans="1:1" x14ac:dyDescent="0.2">
      <c r="A377" s="39" t="s">
        <v>111</v>
      </c>
    </row>
    <row r="378" spans="1:1" x14ac:dyDescent="0.2">
      <c r="A378" s="39"/>
    </row>
    <row r="379" spans="1:1" x14ac:dyDescent="0.2">
      <c r="A379" s="23" t="s">
        <v>112</v>
      </c>
    </row>
    <row r="380" spans="1:1" x14ac:dyDescent="0.2">
      <c r="A380" s="23" t="s">
        <v>113</v>
      </c>
    </row>
    <row r="381" spans="1:1" x14ac:dyDescent="0.2">
      <c r="A381" s="23" t="s">
        <v>114</v>
      </c>
    </row>
    <row r="382" spans="1:1" x14ac:dyDescent="0.2">
      <c r="A382" s="23" t="s">
        <v>115</v>
      </c>
    </row>
    <row r="383" spans="1:1" x14ac:dyDescent="0.2">
      <c r="A383" s="23" t="s">
        <v>116</v>
      </c>
    </row>
    <row r="384" spans="1:1" x14ac:dyDescent="0.2">
      <c r="A384" s="91" t="s">
        <v>117</v>
      </c>
    </row>
    <row r="385" spans="1:1" x14ac:dyDescent="0.2">
      <c r="A385" s="23" t="s">
        <v>17</v>
      </c>
    </row>
    <row r="386" spans="1:1" x14ac:dyDescent="0.2">
      <c r="A386" s="23" t="s">
        <v>118</v>
      </c>
    </row>
    <row r="387" spans="1:1" x14ac:dyDescent="0.2">
      <c r="A387" s="23"/>
    </row>
    <row r="388" spans="1:1" x14ac:dyDescent="0.2">
      <c r="A388" s="25" t="s">
        <v>119</v>
      </c>
    </row>
    <row r="389" spans="1:1" x14ac:dyDescent="0.2">
      <c r="A389" s="25" t="s">
        <v>314</v>
      </c>
    </row>
    <row r="390" spans="1:1" x14ac:dyDescent="0.2">
      <c r="A390" s="25" t="s">
        <v>78</v>
      </c>
    </row>
    <row r="391" spans="1:1" x14ac:dyDescent="0.2">
      <c r="A391" s="25" t="s">
        <v>79</v>
      </c>
    </row>
    <row r="392" spans="1:1" x14ac:dyDescent="0.2">
      <c r="A392" s="25" t="s">
        <v>80</v>
      </c>
    </row>
    <row r="393" spans="1:1" x14ac:dyDescent="0.2">
      <c r="A393" s="25" t="s">
        <v>275</v>
      </c>
    </row>
    <row r="394" spans="1:1" x14ac:dyDescent="0.2">
      <c r="A394" s="25"/>
    </row>
    <row r="395" spans="1:1" x14ac:dyDescent="0.2">
      <c r="A395" s="25" t="s">
        <v>59</v>
      </c>
    </row>
    <row r="396" spans="1:1" x14ac:dyDescent="0.2">
      <c r="A396" s="25" t="s">
        <v>60</v>
      </c>
    </row>
    <row r="397" spans="1:1" x14ac:dyDescent="0.2">
      <c r="A397" s="25"/>
    </row>
    <row r="398" spans="1:1" x14ac:dyDescent="0.2">
      <c r="A398" s="29" t="s">
        <v>20</v>
      </c>
    </row>
    <row r="399" spans="1:1" x14ac:dyDescent="0.2">
      <c r="A399" s="29" t="s">
        <v>21</v>
      </c>
    </row>
    <row r="400" spans="1:1" x14ac:dyDescent="0.2">
      <c r="A400" s="29" t="s">
        <v>22</v>
      </c>
    </row>
    <row r="401" spans="1:13" x14ac:dyDescent="0.2">
      <c r="A401" s="29"/>
    </row>
    <row r="402" spans="1:13" x14ac:dyDescent="0.2">
      <c r="A402" s="29" t="s">
        <v>120</v>
      </c>
    </row>
    <row r="403" spans="1:13" x14ac:dyDescent="0.2">
      <c r="A403" s="29" t="s">
        <v>121</v>
      </c>
    </row>
    <row r="404" spans="1:13" x14ac:dyDescent="0.2">
      <c r="A404" s="29" t="s">
        <v>122</v>
      </c>
    </row>
    <row r="405" spans="1:13" x14ac:dyDescent="0.2">
      <c r="A405" s="29" t="s">
        <v>31</v>
      </c>
    </row>
    <row r="406" spans="1:13" x14ac:dyDescent="0.2">
      <c r="A406" s="29" t="s">
        <v>30</v>
      </c>
    </row>
    <row r="407" spans="1:13" x14ac:dyDescent="0.2">
      <c r="A407" s="29" t="s">
        <v>23</v>
      </c>
    </row>
    <row r="408" spans="1:13" x14ac:dyDescent="0.2">
      <c r="A408" s="29" t="s">
        <v>24</v>
      </c>
    </row>
    <row r="409" spans="1:13" x14ac:dyDescent="0.2">
      <c r="A409" s="29" t="s">
        <v>32</v>
      </c>
    </row>
    <row r="410" spans="1:13" x14ac:dyDescent="0.2">
      <c r="A410" s="29" t="s">
        <v>33</v>
      </c>
    </row>
    <row r="411" spans="1:13" x14ac:dyDescent="0.2">
      <c r="A411" s="29" t="s">
        <v>34</v>
      </c>
    </row>
    <row r="412" spans="1:13" x14ac:dyDescent="0.2">
      <c r="A412" s="29" t="s">
        <v>35</v>
      </c>
    </row>
    <row r="413" spans="1:13" x14ac:dyDescent="0.2">
      <c r="A413" s="29"/>
    </row>
    <row r="414" spans="1:13" ht="14.25" x14ac:dyDescent="0.2">
      <c r="A414" s="17"/>
    </row>
    <row r="415" spans="1:13" x14ac:dyDescent="0.2">
      <c r="A415" s="89" t="s">
        <v>40</v>
      </c>
      <c r="M415" s="105" t="s">
        <v>41</v>
      </c>
    </row>
    <row r="416" spans="1:13" x14ac:dyDescent="0.2">
      <c r="A416" s="297"/>
      <c r="M416" s="297"/>
    </row>
    <row r="417" spans="1:18" x14ac:dyDescent="0.2">
      <c r="A417" s="8" t="s">
        <v>309</v>
      </c>
      <c r="M417" s="8" t="s">
        <v>271</v>
      </c>
      <c r="R417">
        <v>6</v>
      </c>
    </row>
    <row r="418" spans="1:18" x14ac:dyDescent="0.2">
      <c r="A418" s="8" t="s">
        <v>298</v>
      </c>
      <c r="M418" s="8" t="s">
        <v>297</v>
      </c>
    </row>
    <row r="419" spans="1:18" x14ac:dyDescent="0.2">
      <c r="A419" s="8" t="s">
        <v>297</v>
      </c>
      <c r="M419" s="8" t="s">
        <v>274</v>
      </c>
    </row>
    <row r="420" spans="1:18" x14ac:dyDescent="0.2">
      <c r="A420" s="8" t="s">
        <v>296</v>
      </c>
      <c r="M420" s="8" t="s">
        <v>281</v>
      </c>
    </row>
    <row r="421" spans="1:18" x14ac:dyDescent="0.2">
      <c r="M421" s="8" t="s">
        <v>277</v>
      </c>
    </row>
    <row r="422" spans="1:18" x14ac:dyDescent="0.2">
      <c r="A422" s="8"/>
      <c r="M422" s="8" t="s">
        <v>309</v>
      </c>
    </row>
    <row r="423" spans="1:18" x14ac:dyDescent="0.2">
      <c r="A423" s="300"/>
      <c r="M423" s="8" t="s">
        <v>282</v>
      </c>
    </row>
    <row r="424" spans="1:18" x14ac:dyDescent="0.2">
      <c r="M424" s="8" t="s">
        <v>278</v>
      </c>
    </row>
    <row r="425" spans="1:18" x14ac:dyDescent="0.2">
      <c r="M425" s="8" t="s">
        <v>88</v>
      </c>
    </row>
    <row r="426" spans="1:18" x14ac:dyDescent="0.2">
      <c r="M426" s="8" t="s">
        <v>268</v>
      </c>
    </row>
    <row r="427" spans="1:18" x14ac:dyDescent="0.2">
      <c r="M427" s="8" t="s">
        <v>265</v>
      </c>
    </row>
    <row r="428" spans="1:18" x14ac:dyDescent="0.2">
      <c r="A428" s="8"/>
      <c r="M428" s="8" t="s">
        <v>272</v>
      </c>
    </row>
    <row r="429" spans="1:18" x14ac:dyDescent="0.2">
      <c r="A429" s="294"/>
      <c r="M429" s="8" t="s">
        <v>273</v>
      </c>
    </row>
    <row r="430" spans="1:18" x14ac:dyDescent="0.2">
      <c r="A430" s="322"/>
      <c r="M430" s="8" t="s">
        <v>298</v>
      </c>
    </row>
    <row r="431" spans="1:18" x14ac:dyDescent="0.2">
      <c r="A431" s="294"/>
      <c r="M431" s="8" t="s">
        <v>91</v>
      </c>
    </row>
    <row r="432" spans="1:18" x14ac:dyDescent="0.2">
      <c r="A432" s="249"/>
      <c r="M432" s="8" t="s">
        <v>296</v>
      </c>
    </row>
    <row r="435" spans="1:13" x14ac:dyDescent="0.2">
      <c r="M435" s="8"/>
    </row>
    <row r="436" spans="1:13" x14ac:dyDescent="0.2">
      <c r="M436" s="8"/>
    </row>
    <row r="437" spans="1:13" x14ac:dyDescent="0.2">
      <c r="A437" s="8"/>
      <c r="M437" s="8"/>
    </row>
    <row r="438" spans="1:13" x14ac:dyDescent="0.2">
      <c r="A438" s="106"/>
      <c r="M438" s="106"/>
    </row>
    <row r="439" spans="1:13" x14ac:dyDescent="0.2">
      <c r="A439" s="13" t="s">
        <v>38</v>
      </c>
    </row>
    <row r="440" spans="1:13" ht="14.25" x14ac:dyDescent="0.2">
      <c r="A440" s="2"/>
    </row>
    <row r="441" spans="1:13" ht="14.25" x14ac:dyDescent="0.2">
      <c r="A441" s="2"/>
    </row>
    <row r="442" spans="1:13" ht="16.5" x14ac:dyDescent="0.25">
      <c r="A442" s="24" t="s">
        <v>16</v>
      </c>
    </row>
    <row r="443" spans="1:13" ht="16.5" x14ac:dyDescent="0.25">
      <c r="A443" s="24"/>
    </row>
    <row r="444" spans="1:13" ht="14.25" x14ac:dyDescent="0.2">
      <c r="A444" s="40" t="s">
        <v>123</v>
      </c>
    </row>
    <row r="445" spans="1:13" ht="14.25" x14ac:dyDescent="0.2">
      <c r="A445" s="40"/>
    </row>
    <row r="446" spans="1:13" ht="14.25" x14ac:dyDescent="0.2">
      <c r="A446" s="40" t="s">
        <v>176</v>
      </c>
    </row>
    <row r="447" spans="1:13" ht="14.25" x14ac:dyDescent="0.2">
      <c r="A447" s="40"/>
    </row>
    <row r="448" spans="1:13" ht="14.25" x14ac:dyDescent="0.2">
      <c r="A448" s="40" t="s">
        <v>177</v>
      </c>
    </row>
    <row r="449" spans="1:9" ht="14.25" x14ac:dyDescent="0.2">
      <c r="A449" s="40"/>
    </row>
    <row r="450" spans="1:9" ht="14.25" x14ac:dyDescent="0.2">
      <c r="A450" s="40" t="s">
        <v>206</v>
      </c>
    </row>
    <row r="451" spans="1:9" ht="14.25" x14ac:dyDescent="0.2">
      <c r="A451" s="40" t="s">
        <v>248</v>
      </c>
    </row>
    <row r="452" spans="1:9" ht="15" x14ac:dyDescent="0.25">
      <c r="A452" s="40" t="s">
        <v>212</v>
      </c>
    </row>
    <row r="454" spans="1:9" x14ac:dyDescent="0.2">
      <c r="A454" s="262"/>
      <c r="B454" s="210"/>
      <c r="C454" s="210"/>
      <c r="D454" s="210"/>
      <c r="E454" s="210"/>
      <c r="F454" s="210"/>
      <c r="G454" s="210"/>
      <c r="H454" s="210"/>
      <c r="I454" s="13"/>
    </row>
    <row r="455" spans="1:9" x14ac:dyDescent="0.2">
      <c r="A455" s="210"/>
      <c r="B455" s="210"/>
      <c r="C455" s="210"/>
      <c r="D455" s="210"/>
      <c r="E455" s="210"/>
      <c r="F455" s="210"/>
      <c r="G455" s="210"/>
      <c r="H455" s="210"/>
      <c r="I455" s="13"/>
    </row>
    <row r="456" spans="1:9" x14ac:dyDescent="0.2">
      <c r="A456" s="262"/>
      <c r="B456" s="210"/>
      <c r="C456" s="210"/>
      <c r="D456" s="210"/>
      <c r="E456" s="210"/>
      <c r="F456" s="210"/>
      <c r="G456" s="210"/>
      <c r="H456" s="210"/>
      <c r="I456" s="210"/>
    </row>
    <row r="457" spans="1:9" x14ac:dyDescent="0.2">
      <c r="A457" s="210"/>
      <c r="B457" s="210"/>
      <c r="C457" s="210"/>
      <c r="D457" s="210"/>
      <c r="E457" s="210"/>
      <c r="F457" s="210"/>
      <c r="G457" s="210"/>
      <c r="H457" s="210"/>
      <c r="I457" s="210"/>
    </row>
    <row r="458" spans="1:9" x14ac:dyDescent="0.2">
      <c r="A458" s="210"/>
      <c r="B458" s="210"/>
      <c r="C458" s="210"/>
      <c r="D458" s="210"/>
      <c r="E458" s="210"/>
      <c r="F458" s="210"/>
      <c r="G458" s="210"/>
      <c r="H458" s="210"/>
      <c r="I458" s="210"/>
    </row>
    <row r="459" spans="1:9" x14ac:dyDescent="0.2">
      <c r="A459" s="210"/>
      <c r="B459" s="210"/>
      <c r="C459" s="210"/>
      <c r="D459" s="210"/>
      <c r="E459" s="210"/>
      <c r="F459" s="210"/>
      <c r="G459" s="210"/>
      <c r="H459" s="210"/>
      <c r="I459" s="210"/>
    </row>
    <row r="460" spans="1:9" x14ac:dyDescent="0.2">
      <c r="A460" s="210"/>
      <c r="B460" s="210"/>
      <c r="C460" s="210"/>
      <c r="D460" s="210"/>
      <c r="E460" s="210"/>
      <c r="F460" s="210"/>
      <c r="G460" s="210"/>
      <c r="H460" s="210"/>
      <c r="I460" s="210"/>
    </row>
  </sheetData>
  <mergeCells count="398">
    <mergeCell ref="U198:V200"/>
    <mergeCell ref="U219:V221"/>
    <mergeCell ref="U237:V239"/>
    <mergeCell ref="U255:V257"/>
    <mergeCell ref="U30:V32"/>
    <mergeCell ref="U53:V55"/>
    <mergeCell ref="U70:V72"/>
    <mergeCell ref="U87:V89"/>
    <mergeCell ref="U107:V109"/>
    <mergeCell ref="U124:V126"/>
    <mergeCell ref="U142:V144"/>
    <mergeCell ref="U163:V165"/>
    <mergeCell ref="U180:V182"/>
    <mergeCell ref="K112:L112"/>
    <mergeCell ref="P134:Q134"/>
    <mergeCell ref="P149:Q149"/>
    <mergeCell ref="K136:L136"/>
    <mergeCell ref="K147:L147"/>
    <mergeCell ref="P147:Q147"/>
    <mergeCell ref="P136:Q136"/>
    <mergeCell ref="K148:L148"/>
    <mergeCell ref="K126:L127"/>
    <mergeCell ref="K130:L130"/>
    <mergeCell ref="N144:O144"/>
    <mergeCell ref="P144:Q145"/>
    <mergeCell ref="K146:L146"/>
    <mergeCell ref="K135:L135"/>
    <mergeCell ref="P116:Q116"/>
    <mergeCell ref="P118:Q118"/>
    <mergeCell ref="P119:Q119"/>
    <mergeCell ref="P128:Q128"/>
    <mergeCell ref="P137:Q137"/>
    <mergeCell ref="P148:Q148"/>
    <mergeCell ref="P146:Q146"/>
    <mergeCell ref="K134:L134"/>
    <mergeCell ref="P135:Q135"/>
    <mergeCell ref="P93:Q93"/>
    <mergeCell ref="K96:L96"/>
    <mergeCell ref="K98:L98"/>
    <mergeCell ref="K92:L92"/>
    <mergeCell ref="K95:L95"/>
    <mergeCell ref="P92:Q92"/>
    <mergeCell ref="P96:Q96"/>
    <mergeCell ref="P98:Q98"/>
    <mergeCell ref="K97:L97"/>
    <mergeCell ref="P97:Q97"/>
    <mergeCell ref="P95:Q95"/>
    <mergeCell ref="P99:Q99"/>
    <mergeCell ref="K129:L129"/>
    <mergeCell ref="K109:L110"/>
    <mergeCell ref="P114:Q114"/>
    <mergeCell ref="P129:Q129"/>
    <mergeCell ref="R200:T200"/>
    <mergeCell ref="P245:Q245"/>
    <mergeCell ref="K243:L243"/>
    <mergeCell ref="P243:Q243"/>
    <mergeCell ref="N126:O126"/>
    <mergeCell ref="P207:Q207"/>
    <mergeCell ref="K207:L207"/>
    <mergeCell ref="K204:L204"/>
    <mergeCell ref="P204:Q204"/>
    <mergeCell ref="P131:Q131"/>
    <mergeCell ref="K133:L133"/>
    <mergeCell ref="K116:L116"/>
    <mergeCell ref="K118:L118"/>
    <mergeCell ref="K131:L131"/>
    <mergeCell ref="K119:L119"/>
    <mergeCell ref="P109:Q110"/>
    <mergeCell ref="P126:Q127"/>
    <mergeCell ref="P112:Q112"/>
    <mergeCell ref="K113:L113"/>
    <mergeCell ref="R219:T220"/>
    <mergeCell ref="K224:L224"/>
    <mergeCell ref="K245:L245"/>
    <mergeCell ref="K221:L222"/>
    <mergeCell ref="K247:L247"/>
    <mergeCell ref="K241:L241"/>
    <mergeCell ref="K242:L242"/>
    <mergeCell ref="P229:Q229"/>
    <mergeCell ref="K223:L223"/>
    <mergeCell ref="P223:Q223"/>
    <mergeCell ref="P227:Q227"/>
    <mergeCell ref="K227:L227"/>
    <mergeCell ref="R237:T238"/>
    <mergeCell ref="P225:Q225"/>
    <mergeCell ref="P228:Q228"/>
    <mergeCell ref="P231:Q231"/>
    <mergeCell ref="P230:Q230"/>
    <mergeCell ref="N221:O221"/>
    <mergeCell ref="R221:T221"/>
    <mergeCell ref="P221:Q222"/>
    <mergeCell ref="P224:Q224"/>
    <mergeCell ref="R255:T256"/>
    <mergeCell ref="R198:T199"/>
    <mergeCell ref="P200:Q201"/>
    <mergeCell ref="K202:L202"/>
    <mergeCell ref="P202:Q202"/>
    <mergeCell ref="R257:T257"/>
    <mergeCell ref="P91:Q91"/>
    <mergeCell ref="P94:Q94"/>
    <mergeCell ref="P81:Q81"/>
    <mergeCell ref="K81:L81"/>
    <mergeCell ref="P82:Q82"/>
    <mergeCell ref="K82:L82"/>
    <mergeCell ref="P244:Q244"/>
    <mergeCell ref="K244:L244"/>
    <mergeCell ref="P191:Q191"/>
    <mergeCell ref="P190:Q190"/>
    <mergeCell ref="K188:L188"/>
    <mergeCell ref="K190:L190"/>
    <mergeCell ref="K203:L203"/>
    <mergeCell ref="R239:T239"/>
    <mergeCell ref="K226:L226"/>
    <mergeCell ref="K115:L115"/>
    <mergeCell ref="P120:Q120"/>
    <mergeCell ref="K117:L117"/>
    <mergeCell ref="K111:L111"/>
    <mergeCell ref="P111:Q111"/>
    <mergeCell ref="P117:Q117"/>
    <mergeCell ref="P113:Q113"/>
    <mergeCell ref="P115:Q115"/>
    <mergeCell ref="P172:Q172"/>
    <mergeCell ref="P60:Q60"/>
    <mergeCell ref="A3:E4"/>
    <mergeCell ref="A20:E20"/>
    <mergeCell ref="F20:G20"/>
    <mergeCell ref="N20:Q20"/>
    <mergeCell ref="F18:G18"/>
    <mergeCell ref="F19:G19"/>
    <mergeCell ref="A10:E10"/>
    <mergeCell ref="P57:Q57"/>
    <mergeCell ref="K57:L57"/>
    <mergeCell ref="P77:Q77"/>
    <mergeCell ref="P74:Q74"/>
    <mergeCell ref="P79:Q79"/>
    <mergeCell ref="P75:Q75"/>
    <mergeCell ref="P78:Q78"/>
    <mergeCell ref="K77:L77"/>
    <mergeCell ref="K79:L79"/>
    <mergeCell ref="K80:L80"/>
    <mergeCell ref="R5:U5"/>
    <mergeCell ref="N6:P6"/>
    <mergeCell ref="F6:G6"/>
    <mergeCell ref="A7:E7"/>
    <mergeCell ref="F7:G7"/>
    <mergeCell ref="A15:E15"/>
    <mergeCell ref="F13:G13"/>
    <mergeCell ref="A16:E16"/>
    <mergeCell ref="F16:G16"/>
    <mergeCell ref="N16:Q16"/>
    <mergeCell ref="N12:Q12"/>
    <mergeCell ref="P61:Q61"/>
    <mergeCell ref="K72:L73"/>
    <mergeCell ref="K62:L62"/>
    <mergeCell ref="K66:L66"/>
    <mergeCell ref="P72:Q73"/>
    <mergeCell ref="I89:J89"/>
    <mergeCell ref="A86:G86"/>
    <mergeCell ref="K91:L91"/>
    <mergeCell ref="B72:H73"/>
    <mergeCell ref="N72:O72"/>
    <mergeCell ref="I72:J72"/>
    <mergeCell ref="P80:Q80"/>
    <mergeCell ref="P89:Q90"/>
    <mergeCell ref="K63:L63"/>
    <mergeCell ref="P63:Q63"/>
    <mergeCell ref="B109:H110"/>
    <mergeCell ref="I109:J109"/>
    <mergeCell ref="N109:O109"/>
    <mergeCell ref="K74:L74"/>
    <mergeCell ref="K75:L75"/>
    <mergeCell ref="K94:L94"/>
    <mergeCell ref="K78:L78"/>
    <mergeCell ref="K89:L90"/>
    <mergeCell ref="N89:O89"/>
    <mergeCell ref="B89:H90"/>
    <mergeCell ref="K76:L76"/>
    <mergeCell ref="A19:E19"/>
    <mergeCell ref="N19:Q19"/>
    <mergeCell ref="F12:G12"/>
    <mergeCell ref="N8:Q8"/>
    <mergeCell ref="N9:Q9"/>
    <mergeCell ref="P32:Q33"/>
    <mergeCell ref="K34:L34"/>
    <mergeCell ref="B32:H33"/>
    <mergeCell ref="I32:J32"/>
    <mergeCell ref="K32:L33"/>
    <mergeCell ref="N32:O32"/>
    <mergeCell ref="N17:Q17"/>
    <mergeCell ref="A12:E12"/>
    <mergeCell ref="A8:E8"/>
    <mergeCell ref="N14:Q14"/>
    <mergeCell ref="F10:G10"/>
    <mergeCell ref="N10:Q10"/>
    <mergeCell ref="F8:G8"/>
    <mergeCell ref="A17:E17"/>
    <mergeCell ref="F11:G11"/>
    <mergeCell ref="R107:T108"/>
    <mergeCell ref="R87:T88"/>
    <mergeCell ref="R70:T71"/>
    <mergeCell ref="R89:T89"/>
    <mergeCell ref="R72:T72"/>
    <mergeCell ref="P51:Q51"/>
    <mergeCell ref="R124:T125"/>
    <mergeCell ref="R126:T126"/>
    <mergeCell ref="K36:L36"/>
    <mergeCell ref="P52:Q52"/>
    <mergeCell ref="K51:L51"/>
    <mergeCell ref="K52:L52"/>
    <mergeCell ref="P58:Q58"/>
    <mergeCell ref="R109:T109"/>
    <mergeCell ref="K58:L58"/>
    <mergeCell ref="P76:Q76"/>
    <mergeCell ref="R53:T54"/>
    <mergeCell ref="P55:Q56"/>
    <mergeCell ref="P50:Q50"/>
    <mergeCell ref="R55:T55"/>
    <mergeCell ref="K60:L60"/>
    <mergeCell ref="P62:Q62"/>
    <mergeCell ref="K59:L59"/>
    <mergeCell ref="P59:Q59"/>
    <mergeCell ref="R30:T31"/>
    <mergeCell ref="R32:T32"/>
    <mergeCell ref="K37:L37"/>
    <mergeCell ref="P37:Q37"/>
    <mergeCell ref="K39:L39"/>
    <mergeCell ref="K41:L41"/>
    <mergeCell ref="K40:L40"/>
    <mergeCell ref="N55:O55"/>
    <mergeCell ref="K35:L35"/>
    <mergeCell ref="K50:L50"/>
    <mergeCell ref="M32:M33"/>
    <mergeCell ref="P34:Q34"/>
    <mergeCell ref="P41:Q41"/>
    <mergeCell ref="P40:Q40"/>
    <mergeCell ref="P38:Q38"/>
    <mergeCell ref="P35:Q35"/>
    <mergeCell ref="P36:Q36"/>
    <mergeCell ref="P39:Q39"/>
    <mergeCell ref="A140:G140"/>
    <mergeCell ref="B165:H166"/>
    <mergeCell ref="I182:J182"/>
    <mergeCell ref="K208:L208"/>
    <mergeCell ref="K167:L167"/>
    <mergeCell ref="K168:L168"/>
    <mergeCell ref="K200:L201"/>
    <mergeCell ref="K187:L187"/>
    <mergeCell ref="B144:H145"/>
    <mergeCell ref="I144:J144"/>
    <mergeCell ref="K205:L205"/>
    <mergeCell ref="A196:G196"/>
    <mergeCell ref="K154:L154"/>
    <mergeCell ref="K152:L152"/>
    <mergeCell ref="K153:L153"/>
    <mergeCell ref="I126:J126"/>
    <mergeCell ref="P167:Q167"/>
    <mergeCell ref="R182:T182"/>
    <mergeCell ref="P130:Q130"/>
    <mergeCell ref="P133:Q133"/>
    <mergeCell ref="K144:L145"/>
    <mergeCell ref="K169:L169"/>
    <mergeCell ref="K150:L150"/>
    <mergeCell ref="P188:Q188"/>
    <mergeCell ref="N165:O165"/>
    <mergeCell ref="K149:L149"/>
    <mergeCell ref="P174:Q174"/>
    <mergeCell ref="P152:Q152"/>
    <mergeCell ref="P168:Q168"/>
    <mergeCell ref="K132:L132"/>
    <mergeCell ref="P132:Q132"/>
    <mergeCell ref="K128:L128"/>
    <mergeCell ref="P154:Q154"/>
    <mergeCell ref="R142:T143"/>
    <mergeCell ref="R180:T181"/>
    <mergeCell ref="P153:Q153"/>
    <mergeCell ref="R144:T144"/>
    <mergeCell ref="R165:T165"/>
    <mergeCell ref="R163:T164"/>
    <mergeCell ref="B126:H127"/>
    <mergeCell ref="A253:G253"/>
    <mergeCell ref="K229:L229"/>
    <mergeCell ref="K165:L166"/>
    <mergeCell ref="H5:I5"/>
    <mergeCell ref="F15:G15"/>
    <mergeCell ref="K5:L5"/>
    <mergeCell ref="F14:G14"/>
    <mergeCell ref="F17:G17"/>
    <mergeCell ref="A9:E9"/>
    <mergeCell ref="F9:G9"/>
    <mergeCell ref="K61:L61"/>
    <mergeCell ref="A123:G123"/>
    <mergeCell ref="K114:L114"/>
    <mergeCell ref="A69:G69"/>
    <mergeCell ref="K93:L93"/>
    <mergeCell ref="A103:G103"/>
    <mergeCell ref="A14:E14"/>
    <mergeCell ref="B55:H56"/>
    <mergeCell ref="I55:J55"/>
    <mergeCell ref="K55:L56"/>
    <mergeCell ref="A46:G46"/>
    <mergeCell ref="K38:L38"/>
    <mergeCell ref="K99:L99"/>
    <mergeCell ref="B239:H240"/>
    <mergeCell ref="I239:J239"/>
    <mergeCell ref="P186:Q186"/>
    <mergeCell ref="P169:Q169"/>
    <mergeCell ref="P170:Q170"/>
    <mergeCell ref="P189:Q189"/>
    <mergeCell ref="P173:Q173"/>
    <mergeCell ref="N182:O182"/>
    <mergeCell ref="P182:Q183"/>
    <mergeCell ref="P184:Q184"/>
    <mergeCell ref="P171:Q171"/>
    <mergeCell ref="P187:Q187"/>
    <mergeCell ref="P176:Q176"/>
    <mergeCell ref="K189:L189"/>
    <mergeCell ref="K191:L191"/>
    <mergeCell ref="K185:L185"/>
    <mergeCell ref="I200:J200"/>
    <mergeCell ref="B182:H183"/>
    <mergeCell ref="A214:G214"/>
    <mergeCell ref="P208:Q208"/>
    <mergeCell ref="K228:L228"/>
    <mergeCell ref="K231:L231"/>
    <mergeCell ref="A235:G235"/>
    <mergeCell ref="K175:L175"/>
    <mergeCell ref="P249:Q249"/>
    <mergeCell ref="P247:Q247"/>
    <mergeCell ref="P203:Q203"/>
    <mergeCell ref="K257:L258"/>
    <mergeCell ref="K260:L260"/>
    <mergeCell ref="P260:Q260"/>
    <mergeCell ref="K261:L261"/>
    <mergeCell ref="P261:Q261"/>
    <mergeCell ref="K249:L249"/>
    <mergeCell ref="K225:L225"/>
    <mergeCell ref="K206:L206"/>
    <mergeCell ref="P205:Q205"/>
    <mergeCell ref="P226:Q226"/>
    <mergeCell ref="P232:Q232"/>
    <mergeCell ref="P241:Q241"/>
    <mergeCell ref="P242:Q242"/>
    <mergeCell ref="K239:L240"/>
    <mergeCell ref="K230:L230"/>
    <mergeCell ref="K246:L246"/>
    <mergeCell ref="K248:L248"/>
    <mergeCell ref="P248:Q248"/>
    <mergeCell ref="P246:Q246"/>
    <mergeCell ref="N239:O239"/>
    <mergeCell ref="P239:Q240"/>
    <mergeCell ref="G347:H347"/>
    <mergeCell ref="A271:G271"/>
    <mergeCell ref="P257:Q258"/>
    <mergeCell ref="P259:Q259"/>
    <mergeCell ref="K259:L259"/>
    <mergeCell ref="K262:L262"/>
    <mergeCell ref="G343:H343"/>
    <mergeCell ref="G344:H344"/>
    <mergeCell ref="G346:H346"/>
    <mergeCell ref="G345:H345"/>
    <mergeCell ref="K265:L265"/>
    <mergeCell ref="K263:L263"/>
    <mergeCell ref="P268:Q268"/>
    <mergeCell ref="N257:O257"/>
    <mergeCell ref="P262:Q262"/>
    <mergeCell ref="K268:L268"/>
    <mergeCell ref="P265:Q265"/>
    <mergeCell ref="P263:Q263"/>
    <mergeCell ref="B257:H258"/>
    <mergeCell ref="I257:J257"/>
    <mergeCell ref="K266:L266"/>
    <mergeCell ref="P266:Q266"/>
    <mergeCell ref="K264:L264"/>
    <mergeCell ref="P264:Q264"/>
    <mergeCell ref="B221:H222"/>
    <mergeCell ref="I221:J221"/>
    <mergeCell ref="K151:L151"/>
    <mergeCell ref="P192:Q192"/>
    <mergeCell ref="K192:L192"/>
    <mergeCell ref="A179:G179"/>
    <mergeCell ref="P150:Q150"/>
    <mergeCell ref="B200:H201"/>
    <mergeCell ref="P185:Q185"/>
    <mergeCell ref="P175:Q175"/>
    <mergeCell ref="I165:J165"/>
    <mergeCell ref="A158:G158"/>
    <mergeCell ref="K172:L172"/>
    <mergeCell ref="K182:L183"/>
    <mergeCell ref="K184:L184"/>
    <mergeCell ref="K170:L170"/>
    <mergeCell ref="K171:L171"/>
    <mergeCell ref="K173:L173"/>
    <mergeCell ref="K174:L174"/>
    <mergeCell ref="P151:Q151"/>
    <mergeCell ref="N200:O200"/>
    <mergeCell ref="P165:Q166"/>
    <mergeCell ref="K186:L186"/>
    <mergeCell ref="P206:Q206"/>
  </mergeCells>
  <conditionalFormatting sqref="M18 M9 M11 M13">
    <cfRule type="cellIs" dxfId="537" priority="1851" operator="between">
      <formula>4.75</formula>
      <formula>5.05</formula>
    </cfRule>
    <cfRule type="cellIs" dxfId="536" priority="1852" operator="lessThan">
      <formula>4.75</formula>
    </cfRule>
    <cfRule type="cellIs" dxfId="535" priority="1853" operator="greaterThan">
      <formula>5.05</formula>
    </cfRule>
  </conditionalFormatting>
  <conditionalFormatting sqref="M15">
    <cfRule type="cellIs" dxfId="534" priority="1848" operator="between">
      <formula>4.75</formula>
      <formula>5.05</formula>
    </cfRule>
    <cfRule type="cellIs" dxfId="533" priority="1849" operator="lessThan">
      <formula>4.75</formula>
    </cfRule>
    <cfRule type="cellIs" dxfId="532" priority="1850" operator="greaterThan">
      <formula>5.05</formula>
    </cfRule>
  </conditionalFormatting>
  <conditionalFormatting sqref="H158">
    <cfRule type="cellIs" dxfId="531" priority="1638" operator="between">
      <formula>4.75</formula>
      <formula>5.05</formula>
    </cfRule>
    <cfRule type="cellIs" dxfId="530" priority="1639" operator="lessThan">
      <formula>4.75</formula>
    </cfRule>
    <cfRule type="cellIs" dxfId="529" priority="1640" operator="greaterThan">
      <formula>5.05</formula>
    </cfRule>
  </conditionalFormatting>
  <conditionalFormatting sqref="M7">
    <cfRule type="cellIs" dxfId="528" priority="1605" operator="between">
      <formula>4.75</formula>
      <formula>5.05</formula>
    </cfRule>
    <cfRule type="cellIs" dxfId="527" priority="1606" operator="lessThan">
      <formula>4.75</formula>
    </cfRule>
    <cfRule type="cellIs" dxfId="526" priority="1607" operator="greaterThan">
      <formula>5.05</formula>
    </cfRule>
  </conditionalFormatting>
  <conditionalFormatting sqref="M14">
    <cfRule type="cellIs" dxfId="525" priority="1602" operator="between">
      <formula>4.75</formula>
      <formula>5.05</formula>
    </cfRule>
    <cfRule type="cellIs" dxfId="524" priority="1603" operator="lessThan">
      <formula>4.75</formula>
    </cfRule>
    <cfRule type="cellIs" dxfId="523" priority="1604" operator="greaterThan">
      <formula>5.05</formula>
    </cfRule>
  </conditionalFormatting>
  <conditionalFormatting sqref="M17">
    <cfRule type="cellIs" dxfId="522" priority="1599" operator="between">
      <formula>4.75</formula>
      <formula>5.05</formula>
    </cfRule>
    <cfRule type="cellIs" dxfId="521" priority="1600" operator="lessThan">
      <formula>4.75</formula>
    </cfRule>
    <cfRule type="cellIs" dxfId="520" priority="1601" operator="greaterThan">
      <formula>5.05</formula>
    </cfRule>
  </conditionalFormatting>
  <conditionalFormatting sqref="M12">
    <cfRule type="cellIs" dxfId="519" priority="1596" operator="between">
      <formula>4.75</formula>
      <formula>5.05</formula>
    </cfRule>
    <cfRule type="cellIs" dxfId="518" priority="1597" operator="lessThan">
      <formula>4.75</formula>
    </cfRule>
    <cfRule type="cellIs" dxfId="517" priority="1598" operator="greaterThan">
      <formula>5.05</formula>
    </cfRule>
  </conditionalFormatting>
  <conditionalFormatting sqref="M19">
    <cfRule type="cellIs" dxfId="516" priority="1593" operator="between">
      <formula>4.75</formula>
      <formula>5.05</formula>
    </cfRule>
    <cfRule type="cellIs" dxfId="515" priority="1594" operator="lessThan">
      <formula>4.75</formula>
    </cfRule>
    <cfRule type="cellIs" dxfId="514" priority="1595" operator="greaterThan">
      <formula>5.05</formula>
    </cfRule>
  </conditionalFormatting>
  <conditionalFormatting sqref="M8">
    <cfRule type="cellIs" dxfId="513" priority="1590" operator="between">
      <formula>4.75</formula>
      <formula>5.05</formula>
    </cfRule>
    <cfRule type="cellIs" dxfId="512" priority="1591" operator="lessThan">
      <formula>4.75</formula>
    </cfRule>
    <cfRule type="cellIs" dxfId="511" priority="1592" operator="greaterThan">
      <formula>5.05</formula>
    </cfRule>
  </conditionalFormatting>
  <conditionalFormatting sqref="M16">
    <cfRule type="cellIs" dxfId="510" priority="1587" operator="between">
      <formula>4.75</formula>
      <formula>5.05</formula>
    </cfRule>
    <cfRule type="cellIs" dxfId="509" priority="1588" operator="lessThan">
      <formula>4.75</formula>
    </cfRule>
    <cfRule type="cellIs" dxfId="508" priority="1589" operator="greaterThan">
      <formula>5.05</formula>
    </cfRule>
  </conditionalFormatting>
  <conditionalFormatting sqref="M10">
    <cfRule type="cellIs" dxfId="507" priority="1581" operator="between">
      <formula>4.75</formula>
      <formula>5.05</formula>
    </cfRule>
    <cfRule type="cellIs" dxfId="506" priority="1582" operator="lessThan">
      <formula>4.75</formula>
    </cfRule>
    <cfRule type="cellIs" dxfId="505" priority="1583" operator="greaterThan">
      <formula>5.05</formula>
    </cfRule>
  </conditionalFormatting>
  <conditionalFormatting sqref="A149">
    <cfRule type="colorScale" priority="1470">
      <colorScale>
        <cfvo type="num" val="2"/>
        <cfvo type="num" val="7.5"/>
        <color theme="9" tint="0.39997558519241921"/>
        <color rgb="FF99FF66"/>
      </colorScale>
    </cfRule>
  </conditionalFormatting>
  <conditionalFormatting sqref="A148">
    <cfRule type="colorScale" priority="1469">
      <colorScale>
        <cfvo type="num" val="2"/>
        <cfvo type="num" val="7.5"/>
        <color theme="9" tint="0.39997558519241921"/>
        <color rgb="FF99FF66"/>
      </colorScale>
    </cfRule>
  </conditionalFormatting>
  <conditionalFormatting sqref="A149">
    <cfRule type="colorScale" priority="1468">
      <colorScale>
        <cfvo type="num" val="2"/>
        <cfvo type="num" val="7.5"/>
        <color theme="9" tint="0.39997558519241921"/>
        <color rgb="FF99FF66"/>
      </colorScale>
    </cfRule>
  </conditionalFormatting>
  <conditionalFormatting sqref="A148">
    <cfRule type="colorScale" priority="1467">
      <colorScale>
        <cfvo type="num" val="2"/>
        <cfvo type="num" val="7.5"/>
        <color theme="9" tint="0.39997558519241921"/>
        <color rgb="FF99FF66"/>
      </colorScale>
    </cfRule>
  </conditionalFormatting>
  <conditionalFormatting sqref="A154">
    <cfRule type="colorScale" priority="1465">
      <colorScale>
        <cfvo type="num" val="2"/>
        <cfvo type="num" val="7.5"/>
        <color theme="9" tint="0.39997558519241921"/>
        <color rgb="FF99FF66"/>
      </colorScale>
    </cfRule>
  </conditionalFormatting>
  <conditionalFormatting sqref="A153">
    <cfRule type="colorScale" priority="1466">
      <colorScale>
        <cfvo type="num" val="2"/>
        <cfvo type="num" val="7.5"/>
        <color theme="9" tint="0.39997558519241921"/>
        <color rgb="FF99FF66"/>
      </colorScale>
    </cfRule>
  </conditionalFormatting>
  <conditionalFormatting sqref="A154">
    <cfRule type="colorScale" priority="1464">
      <colorScale>
        <cfvo type="num" val="2"/>
        <cfvo type="num" val="7.5"/>
        <color theme="9" tint="0.39997558519241921"/>
        <color rgb="FF99FF66"/>
      </colorScale>
    </cfRule>
  </conditionalFormatting>
  <conditionalFormatting sqref="A146">
    <cfRule type="colorScale" priority="1463">
      <colorScale>
        <cfvo type="num" val="2"/>
        <cfvo type="num" val="7.5"/>
        <color theme="9" tint="0.39997558519241921"/>
        <color rgb="FF99FF66"/>
      </colorScale>
    </cfRule>
  </conditionalFormatting>
  <conditionalFormatting sqref="A148">
    <cfRule type="colorScale" priority="1460">
      <colorScale>
        <cfvo type="num" val="2"/>
        <cfvo type="num" val="7.5"/>
        <color theme="9" tint="0.39997558519241921"/>
        <color rgb="FF99FF66"/>
      </colorScale>
    </cfRule>
  </conditionalFormatting>
  <conditionalFormatting sqref="A153">
    <cfRule type="colorScale" priority="1459">
      <colorScale>
        <cfvo type="num" val="2"/>
        <cfvo type="num" val="7.5"/>
        <color theme="9" tint="0.39997558519241921"/>
        <color rgb="FF99FF66"/>
      </colorScale>
    </cfRule>
  </conditionalFormatting>
  <conditionalFormatting sqref="A148">
    <cfRule type="colorScale" priority="1458">
      <colorScale>
        <cfvo type="num" val="2"/>
        <cfvo type="num" val="7.5"/>
        <color theme="9" tint="0.39997558519241921"/>
        <color rgb="FF99FF66"/>
      </colorScale>
    </cfRule>
  </conditionalFormatting>
  <conditionalFormatting sqref="A153">
    <cfRule type="colorScale" priority="1457">
      <colorScale>
        <cfvo type="num" val="2"/>
        <cfvo type="num" val="7.5"/>
        <color theme="9" tint="0.39997558519241921"/>
        <color rgb="FF99FF66"/>
      </colorScale>
    </cfRule>
  </conditionalFormatting>
  <conditionalFormatting sqref="A154">
    <cfRule type="colorScale" priority="1455">
      <colorScale>
        <cfvo type="num" val="2"/>
        <cfvo type="num" val="7.5"/>
        <color theme="9" tint="0.39997558519241921"/>
        <color rgb="FF99FF66"/>
      </colorScale>
    </cfRule>
  </conditionalFormatting>
  <conditionalFormatting sqref="A154">
    <cfRule type="colorScale" priority="1454">
      <colorScale>
        <cfvo type="num" val="2"/>
        <cfvo type="num" val="7.5"/>
        <color theme="9" tint="0.39997558519241921"/>
        <color rgb="FF99FF66"/>
      </colorScale>
    </cfRule>
  </conditionalFormatting>
  <conditionalFormatting sqref="A149">
    <cfRule type="colorScale" priority="1453">
      <colorScale>
        <cfvo type="num" val="2"/>
        <cfvo type="num" val="7.5"/>
        <color theme="9" tint="0.39997558519241921"/>
        <color rgb="FF99FF66"/>
      </colorScale>
    </cfRule>
  </conditionalFormatting>
  <conditionalFormatting sqref="A151">
    <cfRule type="colorScale" priority="1451">
      <colorScale>
        <cfvo type="num" val="2"/>
        <cfvo type="num" val="7.5"/>
        <color theme="9" tint="0.39997558519241921"/>
        <color rgb="FF99FF66"/>
      </colorScale>
    </cfRule>
  </conditionalFormatting>
  <conditionalFormatting sqref="A151">
    <cfRule type="colorScale" priority="1450">
      <colorScale>
        <cfvo type="num" val="2"/>
        <cfvo type="num" val="7.5"/>
        <color theme="9" tint="0.39997558519241921"/>
        <color rgb="FF99FF66"/>
      </colorScale>
    </cfRule>
  </conditionalFormatting>
  <conditionalFormatting sqref="A151">
    <cfRule type="colorScale" priority="1449">
      <colorScale>
        <cfvo type="num" val="2"/>
        <cfvo type="num" val="7.5"/>
        <color theme="9" tint="0.39997558519241921"/>
        <color rgb="FF99FF66"/>
      </colorScale>
    </cfRule>
  </conditionalFormatting>
  <conditionalFormatting sqref="A172">
    <cfRule type="colorScale" priority="881">
      <colorScale>
        <cfvo type="num" val="2"/>
        <cfvo type="num" val="7.5"/>
        <color theme="9" tint="0.39997558519241921"/>
        <color rgb="FF99FF66"/>
      </colorScale>
    </cfRule>
  </conditionalFormatting>
  <conditionalFormatting sqref="A172">
    <cfRule type="colorScale" priority="880">
      <colorScale>
        <cfvo type="num" val="2"/>
        <cfvo type="num" val="7.5"/>
        <color theme="9" tint="0.39997558519241921"/>
        <color rgb="FF99FF66"/>
      </colorScale>
    </cfRule>
  </conditionalFormatting>
  <conditionalFormatting sqref="A172">
    <cfRule type="colorScale" priority="879">
      <colorScale>
        <cfvo type="num" val="2"/>
        <cfvo type="num" val="7.5"/>
        <color theme="9" tint="0.39997558519241921"/>
        <color rgb="FF99FF66"/>
      </colorScale>
    </cfRule>
  </conditionalFormatting>
  <conditionalFormatting sqref="A167">
    <cfRule type="colorScale" priority="877">
      <colorScale>
        <cfvo type="num" val="2"/>
        <cfvo type="num" val="7.5"/>
        <color theme="9" tint="0.39997558519241921"/>
        <color rgb="FF99FF66"/>
      </colorScale>
    </cfRule>
  </conditionalFormatting>
  <conditionalFormatting sqref="P80:Q80 P167:Q167 P248 P185:Q185 P192 P189 P186:P187 P75:Q77 P57 P146:Q149 P151:Q151 P59:P62">
    <cfRule type="cellIs" dxfId="504" priority="1334" operator="greaterThan">
      <formula>0.6</formula>
    </cfRule>
  </conditionalFormatting>
  <conditionalFormatting sqref="A266">
    <cfRule type="colorScale" priority="770">
      <colorScale>
        <cfvo type="num" val="2"/>
        <cfvo type="num" val="7.5"/>
        <color theme="9" tint="0.39997558519241921"/>
        <color rgb="FF99FF66"/>
      </colorScale>
    </cfRule>
  </conditionalFormatting>
  <conditionalFormatting sqref="A265">
    <cfRule type="colorScale" priority="766">
      <colorScale>
        <cfvo type="num" val="2"/>
        <cfvo type="num" val="7.5"/>
        <color theme="9" tint="0.39997558519241921"/>
        <color rgb="FF99FF66"/>
      </colorScale>
    </cfRule>
  </conditionalFormatting>
  <conditionalFormatting sqref="A147">
    <cfRule type="colorScale" priority="1278">
      <colorScale>
        <cfvo type="num" val="2"/>
        <cfvo type="num" val="7.5"/>
        <color theme="9" tint="0.39997558519241921"/>
        <color rgb="FF99FF66"/>
      </colorScale>
    </cfRule>
  </conditionalFormatting>
  <conditionalFormatting sqref="K146:L146 K226:L226 K260 K265 K262:K263">
    <cfRule type="cellIs" dxfId="503" priority="1216" operator="greaterThan">
      <formula>6</formula>
    </cfRule>
  </conditionalFormatting>
  <conditionalFormatting sqref="K147:L147">
    <cfRule type="cellIs" dxfId="502" priority="1210" operator="greaterThan">
      <formula>6</formula>
    </cfRule>
  </conditionalFormatting>
  <conditionalFormatting sqref="K154">
    <cfRule type="cellIs" dxfId="501" priority="1204" operator="greaterThan">
      <formula>6</formula>
    </cfRule>
  </conditionalFormatting>
  <conditionalFormatting sqref="A230">
    <cfRule type="colorScale" priority="618">
      <colorScale>
        <cfvo type="num" val="2"/>
        <cfvo type="num" val="7.5"/>
        <color theme="9" tint="0.39997558519241921"/>
        <color rgb="FF99FF66"/>
      </colorScale>
    </cfRule>
  </conditionalFormatting>
  <conditionalFormatting sqref="A94">
    <cfRule type="colorScale" priority="573">
      <colorScale>
        <cfvo type="num" val="2"/>
        <cfvo type="num" val="7.5"/>
        <color theme="9" tint="0.39997558519241921"/>
        <color rgb="FF99FF66"/>
      </colorScale>
    </cfRule>
  </conditionalFormatting>
  <conditionalFormatting sqref="A230">
    <cfRule type="colorScale" priority="619">
      <colorScale>
        <cfvo type="num" val="2"/>
        <cfvo type="num" val="7.5"/>
        <color theme="9" tint="0.39997558519241921"/>
        <color rgb="FF99FF66"/>
      </colorScale>
    </cfRule>
  </conditionalFormatting>
  <conditionalFormatting sqref="A96">
    <cfRule type="colorScale" priority="577">
      <colorScale>
        <cfvo type="num" val="2"/>
        <cfvo type="num" val="7.5"/>
        <color theme="9" tint="0.39997558519241921"/>
        <color rgb="FF99FF66"/>
      </colorScale>
    </cfRule>
  </conditionalFormatting>
  <conditionalFormatting sqref="A96">
    <cfRule type="colorScale" priority="575">
      <colorScale>
        <cfvo type="num" val="2"/>
        <cfvo type="num" val="7.5"/>
        <color theme="9" tint="0.39997558519241921"/>
        <color rgb="FF99FF66"/>
      </colorScale>
    </cfRule>
  </conditionalFormatting>
  <conditionalFormatting sqref="A96">
    <cfRule type="colorScale" priority="576">
      <colorScale>
        <cfvo type="num" val="2"/>
        <cfvo type="num" val="7.5"/>
        <color theme="9" tint="0.39997558519241921"/>
        <color rgb="FF99FF66"/>
      </colorScale>
    </cfRule>
  </conditionalFormatting>
  <conditionalFormatting sqref="A36">
    <cfRule type="colorScale" priority="558">
      <colorScale>
        <cfvo type="num" val="2"/>
        <cfvo type="num" val="7.5"/>
        <color theme="9" tint="0.39997558519241921"/>
        <color rgb="FF99FF66"/>
      </colorScale>
    </cfRule>
  </conditionalFormatting>
  <conditionalFormatting sqref="A36">
    <cfRule type="colorScale" priority="556">
      <colorScale>
        <cfvo type="num" val="2"/>
        <cfvo type="num" val="7.5"/>
        <color theme="9" tint="0.39997558519241921"/>
        <color rgb="FF99FF66"/>
      </colorScale>
    </cfRule>
  </conditionalFormatting>
  <conditionalFormatting sqref="A34">
    <cfRule type="colorScale" priority="535">
      <colorScale>
        <cfvo type="num" val="2"/>
        <cfvo type="num" val="7.5"/>
        <color theme="9" tint="0.39997558519241921"/>
        <color rgb="FF99FF66"/>
      </colorScale>
    </cfRule>
  </conditionalFormatting>
  <conditionalFormatting sqref="H69">
    <cfRule type="cellIs" dxfId="500" priority="483" operator="between">
      <formula>4.75</formula>
      <formula>5.05</formula>
    </cfRule>
    <cfRule type="cellIs" dxfId="499" priority="484" operator="lessThan">
      <formula>4.75</formula>
    </cfRule>
    <cfRule type="cellIs" dxfId="498" priority="485" operator="greaterThan">
      <formula>5.05</formula>
    </cfRule>
  </conditionalFormatting>
  <conditionalFormatting sqref="A59">
    <cfRule type="colorScale" priority="482">
      <colorScale>
        <cfvo type="num" val="2"/>
        <cfvo type="num" val="7.5"/>
        <color theme="9" tint="0.39997558519241921"/>
        <color rgb="FF99FF66"/>
      </colorScale>
    </cfRule>
  </conditionalFormatting>
  <conditionalFormatting sqref="A60">
    <cfRule type="colorScale" priority="481">
      <colorScale>
        <cfvo type="num" val="2"/>
        <cfvo type="num" val="7.5"/>
        <color theme="9" tint="0.39997558519241921"/>
        <color rgb="FF99FF66"/>
      </colorScale>
    </cfRule>
  </conditionalFormatting>
  <conditionalFormatting sqref="A59">
    <cfRule type="colorScale" priority="480">
      <colorScale>
        <cfvo type="num" val="2"/>
        <cfvo type="num" val="7.5"/>
        <color theme="9" tint="0.39997558519241921"/>
        <color rgb="FF99FF66"/>
      </colorScale>
    </cfRule>
  </conditionalFormatting>
  <conditionalFormatting sqref="A60">
    <cfRule type="colorScale" priority="479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477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476">
      <colorScale>
        <cfvo type="num" val="2"/>
        <cfvo type="num" val="7.5"/>
        <color theme="9" tint="0.39997558519241921"/>
        <color rgb="FF99FF66"/>
      </colorScale>
    </cfRule>
  </conditionalFormatting>
  <conditionalFormatting sqref="A60">
    <cfRule type="colorScale" priority="472">
      <colorScale>
        <cfvo type="num" val="2"/>
        <cfvo type="num" val="7.5"/>
        <color theme="9" tint="0.39997558519241921"/>
        <color rgb="FF99FF66"/>
      </colorScale>
    </cfRule>
  </conditionalFormatting>
  <conditionalFormatting sqref="A60">
    <cfRule type="colorScale" priority="470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467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466">
      <colorScale>
        <cfvo type="num" val="2"/>
        <cfvo type="num" val="7.5"/>
        <color theme="9" tint="0.39997558519241921"/>
        <color rgb="FF99FF66"/>
      </colorScale>
    </cfRule>
  </conditionalFormatting>
  <conditionalFormatting sqref="A59">
    <cfRule type="colorScale" priority="465">
      <colorScale>
        <cfvo type="num" val="2"/>
        <cfvo type="num" val="7.5"/>
        <color theme="9" tint="0.39997558519241921"/>
        <color rgb="FF99FF66"/>
      </colorScale>
    </cfRule>
  </conditionalFormatting>
  <conditionalFormatting sqref="A57">
    <cfRule type="colorScale" priority="459">
      <colorScale>
        <cfvo type="num" val="2"/>
        <cfvo type="num" val="7.5"/>
        <color theme="9" tint="0.39997558519241921"/>
        <color rgb="FF99FF66"/>
      </colorScale>
    </cfRule>
  </conditionalFormatting>
  <conditionalFormatting sqref="K57">
    <cfRule type="cellIs" dxfId="497" priority="456" operator="greaterThan">
      <formula>6</formula>
    </cfRule>
  </conditionalFormatting>
  <conditionalFormatting sqref="K60">
    <cfRule type="cellIs" dxfId="496" priority="454" operator="greaterThan">
      <formula>6</formula>
    </cfRule>
  </conditionalFormatting>
  <conditionalFormatting sqref="K59">
    <cfRule type="cellIs" dxfId="495" priority="453" operator="greaterThan">
      <formula>6</formula>
    </cfRule>
  </conditionalFormatting>
  <conditionalFormatting sqref="K61">
    <cfRule type="cellIs" dxfId="494" priority="450" operator="greaterThan">
      <formula>6</formula>
    </cfRule>
  </conditionalFormatting>
  <conditionalFormatting sqref="H253">
    <cfRule type="cellIs" dxfId="493" priority="939" operator="between">
      <formula>4.75</formula>
      <formula>5.05</formula>
    </cfRule>
    <cfRule type="cellIs" dxfId="492" priority="940" operator="lessThan">
      <formula>4.75</formula>
    </cfRule>
    <cfRule type="cellIs" dxfId="491" priority="941" operator="greaterThan">
      <formula>5.05</formula>
    </cfRule>
  </conditionalFormatting>
  <conditionalFormatting sqref="K241:L241">
    <cfRule type="cellIs" dxfId="490" priority="913" operator="greaterThan">
      <formula>6</formula>
    </cfRule>
  </conditionalFormatting>
  <conditionalFormatting sqref="K242:L242">
    <cfRule type="cellIs" dxfId="489" priority="912" operator="greaterThan">
      <formula>6</formula>
    </cfRule>
  </conditionalFormatting>
  <conditionalFormatting sqref="K246">
    <cfRule type="cellIs" dxfId="488" priority="910" operator="greaterThan">
      <formula>6</formula>
    </cfRule>
  </conditionalFormatting>
  <conditionalFormatting sqref="K245">
    <cfRule type="cellIs" dxfId="487" priority="909" operator="greaterThan">
      <formula>6</formula>
    </cfRule>
  </conditionalFormatting>
  <conditionalFormatting sqref="K243">
    <cfRule type="cellIs" dxfId="486" priority="907" operator="greaterThan">
      <formula>6</formula>
    </cfRule>
  </conditionalFormatting>
  <conditionalFormatting sqref="K248">
    <cfRule type="cellIs" dxfId="485" priority="906" operator="greaterThan">
      <formula>6</formula>
    </cfRule>
  </conditionalFormatting>
  <conditionalFormatting sqref="H179">
    <cfRule type="cellIs" dxfId="484" priority="901" operator="between">
      <formula>4.75</formula>
      <formula>5.05</formula>
    </cfRule>
    <cfRule type="cellIs" dxfId="483" priority="902" operator="lessThan">
      <formula>4.75</formula>
    </cfRule>
    <cfRule type="cellIs" dxfId="482" priority="903" operator="greaterThan">
      <formula>5.05</formula>
    </cfRule>
  </conditionalFormatting>
  <conditionalFormatting sqref="A170">
    <cfRule type="colorScale" priority="900">
      <colorScale>
        <cfvo type="num" val="2"/>
        <cfvo type="num" val="7.5"/>
        <color theme="9" tint="0.39997558519241921"/>
        <color rgb="FF99FF66"/>
      </colorScale>
    </cfRule>
  </conditionalFormatting>
  <conditionalFormatting sqref="A170">
    <cfRule type="colorScale" priority="898">
      <colorScale>
        <cfvo type="num" val="2"/>
        <cfvo type="num" val="7.5"/>
        <color theme="9" tint="0.39997558519241921"/>
        <color rgb="FF99FF66"/>
      </colorScale>
    </cfRule>
  </conditionalFormatting>
  <conditionalFormatting sqref="A173">
    <cfRule type="colorScale" priority="895">
      <colorScale>
        <cfvo type="num" val="2"/>
        <cfvo type="num" val="7.5"/>
        <color theme="9" tint="0.39997558519241921"/>
        <color rgb="FF99FF66"/>
      </colorScale>
    </cfRule>
  </conditionalFormatting>
  <conditionalFormatting sqref="A173">
    <cfRule type="colorScale" priority="894">
      <colorScale>
        <cfvo type="num" val="2"/>
        <cfvo type="num" val="7.5"/>
        <color theme="9" tint="0.39997558519241921"/>
        <color rgb="FF99FF66"/>
      </colorScale>
    </cfRule>
  </conditionalFormatting>
  <conditionalFormatting sqref="A168">
    <cfRule type="colorScale" priority="893">
      <colorScale>
        <cfvo type="num" val="2"/>
        <cfvo type="num" val="7.5"/>
        <color theme="9" tint="0.39997558519241921"/>
        <color rgb="FF99FF66"/>
      </colorScale>
    </cfRule>
  </conditionalFormatting>
  <conditionalFormatting sqref="A170">
    <cfRule type="colorScale" priority="883">
      <colorScale>
        <cfvo type="num" val="2"/>
        <cfvo type="num" val="7.5"/>
        <color theme="9" tint="0.39997558519241921"/>
        <color rgb="FF99FF66"/>
      </colorScale>
    </cfRule>
  </conditionalFormatting>
  <conditionalFormatting sqref="A173">
    <cfRule type="colorScale" priority="885">
      <colorScale>
        <cfvo type="num" val="2"/>
        <cfvo type="num" val="7.5"/>
        <color theme="9" tint="0.39997558519241921"/>
        <color rgb="FF99FF66"/>
      </colorScale>
    </cfRule>
  </conditionalFormatting>
  <conditionalFormatting sqref="A173">
    <cfRule type="colorScale" priority="884">
      <colorScale>
        <cfvo type="num" val="2"/>
        <cfvo type="num" val="7.5"/>
        <color theme="9" tint="0.39997558519241921"/>
        <color rgb="FF99FF66"/>
      </colorScale>
    </cfRule>
  </conditionalFormatting>
  <conditionalFormatting sqref="A169">
    <cfRule type="colorScale" priority="882">
      <colorScale>
        <cfvo type="num" val="2"/>
        <cfvo type="num" val="7.5"/>
        <color theme="9" tint="0.39997558519241921"/>
        <color rgb="FF99FF66"/>
      </colorScale>
    </cfRule>
  </conditionalFormatting>
  <conditionalFormatting sqref="K168:L168">
    <cfRule type="cellIs" dxfId="481" priority="875" operator="greaterThan">
      <formula>6</formula>
    </cfRule>
  </conditionalFormatting>
  <conditionalFormatting sqref="K167:L167">
    <cfRule type="cellIs" dxfId="480" priority="874" operator="greaterThan">
      <formula>6</formula>
    </cfRule>
  </conditionalFormatting>
  <conditionalFormatting sqref="K169:L169">
    <cfRule type="cellIs" dxfId="479" priority="873" operator="greaterThan">
      <formula>6</formula>
    </cfRule>
  </conditionalFormatting>
  <conditionalFormatting sqref="K170">
    <cfRule type="cellIs" dxfId="478" priority="871" operator="greaterThan">
      <formula>6</formula>
    </cfRule>
  </conditionalFormatting>
  <conditionalFormatting sqref="K172">
    <cfRule type="cellIs" dxfId="477" priority="870" operator="greaterThan">
      <formula>6</formula>
    </cfRule>
  </conditionalFormatting>
  <conditionalFormatting sqref="K173">
    <cfRule type="cellIs" dxfId="476" priority="868" operator="greaterThan">
      <formula>6</formula>
    </cfRule>
  </conditionalFormatting>
  <conditionalFormatting sqref="H123">
    <cfRule type="cellIs" dxfId="475" priority="863" operator="between">
      <formula>4.75</formula>
      <formula>5.05</formula>
    </cfRule>
    <cfRule type="cellIs" dxfId="474" priority="864" operator="lessThan">
      <formula>4.75</formula>
    </cfRule>
    <cfRule type="cellIs" dxfId="473" priority="865" operator="greaterThan">
      <formula>5.05</formula>
    </cfRule>
  </conditionalFormatting>
  <conditionalFormatting sqref="A114">
    <cfRule type="colorScale" priority="862">
      <colorScale>
        <cfvo type="num" val="2"/>
        <cfvo type="num" val="7.5"/>
        <color theme="9" tint="0.39997558519241921"/>
        <color rgb="FF99FF66"/>
      </colorScale>
    </cfRule>
  </conditionalFormatting>
  <conditionalFormatting sqref="A113">
    <cfRule type="colorScale" priority="861">
      <colorScale>
        <cfvo type="num" val="2"/>
        <cfvo type="num" val="7.5"/>
        <color theme="9" tint="0.39997558519241921"/>
        <color rgb="FF99FF66"/>
      </colorScale>
    </cfRule>
  </conditionalFormatting>
  <conditionalFormatting sqref="A114">
    <cfRule type="colorScale" priority="860">
      <colorScale>
        <cfvo type="num" val="2"/>
        <cfvo type="num" val="7.5"/>
        <color theme="9" tint="0.39997558519241921"/>
        <color rgb="FF99FF66"/>
      </colorScale>
    </cfRule>
  </conditionalFormatting>
  <conditionalFormatting sqref="A113">
    <cfRule type="colorScale" priority="859">
      <colorScale>
        <cfvo type="num" val="2"/>
        <cfvo type="num" val="7.5"/>
        <color theme="9" tint="0.39997558519241921"/>
        <color rgb="FF99FF66"/>
      </colorScale>
    </cfRule>
  </conditionalFormatting>
  <conditionalFormatting sqref="A119">
    <cfRule type="colorScale" priority="857">
      <colorScale>
        <cfvo type="num" val="2"/>
        <cfvo type="num" val="7.5"/>
        <color theme="9" tint="0.39997558519241921"/>
        <color rgb="FF99FF66"/>
      </colorScale>
    </cfRule>
  </conditionalFormatting>
  <conditionalFormatting sqref="A119">
    <cfRule type="colorScale" priority="856">
      <colorScale>
        <cfvo type="num" val="2"/>
        <cfvo type="num" val="7.5"/>
        <color theme="9" tint="0.39997558519241921"/>
        <color rgb="FF99FF66"/>
      </colorScale>
    </cfRule>
  </conditionalFormatting>
  <conditionalFormatting sqref="A112">
    <cfRule type="colorScale" priority="855">
      <colorScale>
        <cfvo type="num" val="2"/>
        <cfvo type="num" val="7.5"/>
        <color theme="9" tint="0.39997558519241921"/>
        <color rgb="FF99FF66"/>
      </colorScale>
    </cfRule>
  </conditionalFormatting>
  <conditionalFormatting sqref="A118">
    <cfRule type="colorScale" priority="854">
      <colorScale>
        <cfvo type="num" val="2"/>
        <cfvo type="num" val="7.5"/>
        <color theme="9" tint="0.39997558519241921"/>
        <color rgb="FF99FF66"/>
      </colorScale>
    </cfRule>
  </conditionalFormatting>
  <conditionalFormatting sqref="A118">
    <cfRule type="colorScale" priority="853">
      <colorScale>
        <cfvo type="num" val="2"/>
        <cfvo type="num" val="7.5"/>
        <color theme="9" tint="0.39997558519241921"/>
        <color rgb="FF99FF66"/>
      </colorScale>
    </cfRule>
  </conditionalFormatting>
  <conditionalFormatting sqref="A113">
    <cfRule type="colorScale" priority="852">
      <colorScale>
        <cfvo type="num" val="2"/>
        <cfvo type="num" val="7.5"/>
        <color theme="9" tint="0.39997558519241921"/>
        <color rgb="FF99FF66"/>
      </colorScale>
    </cfRule>
  </conditionalFormatting>
  <conditionalFormatting sqref="A113">
    <cfRule type="colorScale" priority="850">
      <colorScale>
        <cfvo type="num" val="2"/>
        <cfvo type="num" val="7.5"/>
        <color theme="9" tint="0.39997558519241921"/>
        <color rgb="FF99FF66"/>
      </colorScale>
    </cfRule>
  </conditionalFormatting>
  <conditionalFormatting sqref="A118">
    <cfRule type="colorScale" priority="848">
      <colorScale>
        <cfvo type="num" val="2"/>
        <cfvo type="num" val="7.5"/>
        <color theme="9" tint="0.39997558519241921"/>
        <color rgb="FF99FF66"/>
      </colorScale>
    </cfRule>
  </conditionalFormatting>
  <conditionalFormatting sqref="A119">
    <cfRule type="colorScale" priority="847">
      <colorScale>
        <cfvo type="num" val="2"/>
        <cfvo type="num" val="7.5"/>
        <color theme="9" tint="0.39997558519241921"/>
        <color rgb="FF99FF66"/>
      </colorScale>
    </cfRule>
  </conditionalFormatting>
  <conditionalFormatting sqref="A119">
    <cfRule type="colorScale" priority="846">
      <colorScale>
        <cfvo type="num" val="2"/>
        <cfvo type="num" val="7.5"/>
        <color theme="9" tint="0.39997558519241921"/>
        <color rgb="FF99FF66"/>
      </colorScale>
    </cfRule>
  </conditionalFormatting>
  <conditionalFormatting sqref="A114">
    <cfRule type="colorScale" priority="845">
      <colorScale>
        <cfvo type="num" val="2"/>
        <cfvo type="num" val="7.5"/>
        <color theme="9" tint="0.39997558519241921"/>
        <color rgb="FF99FF66"/>
      </colorScale>
    </cfRule>
  </conditionalFormatting>
  <conditionalFormatting sqref="A117">
    <cfRule type="colorScale" priority="843">
      <colorScale>
        <cfvo type="num" val="2"/>
        <cfvo type="num" val="7.5"/>
        <color theme="9" tint="0.39997558519241921"/>
        <color rgb="FF99FF66"/>
      </colorScale>
    </cfRule>
  </conditionalFormatting>
  <conditionalFormatting sqref="A117">
    <cfRule type="colorScale" priority="842">
      <colorScale>
        <cfvo type="num" val="2"/>
        <cfvo type="num" val="7.5"/>
        <color theme="9" tint="0.39997558519241921"/>
        <color rgb="FF99FF66"/>
      </colorScale>
    </cfRule>
  </conditionalFormatting>
  <conditionalFormatting sqref="A117">
    <cfRule type="colorScale" priority="841">
      <colorScale>
        <cfvo type="num" val="2"/>
        <cfvo type="num" val="7.5"/>
        <color theme="9" tint="0.39997558519241921"/>
        <color rgb="FF99FF66"/>
      </colorScale>
    </cfRule>
  </conditionalFormatting>
  <conditionalFormatting sqref="K119">
    <cfRule type="cellIs" dxfId="472" priority="830" operator="greaterThan">
      <formula>6</formula>
    </cfRule>
  </conditionalFormatting>
  <conditionalFormatting sqref="K114">
    <cfRule type="cellIs" dxfId="471" priority="833" operator="greaterThan">
      <formula>6</formula>
    </cfRule>
  </conditionalFormatting>
  <conditionalFormatting sqref="K117">
    <cfRule type="cellIs" dxfId="470" priority="832" operator="greaterThan">
      <formula>6</formula>
    </cfRule>
  </conditionalFormatting>
  <conditionalFormatting sqref="H140">
    <cfRule type="cellIs" dxfId="469" priority="825" operator="between">
      <formula>4.75</formula>
      <formula>5.05</formula>
    </cfRule>
    <cfRule type="cellIs" dxfId="468" priority="826" operator="lessThan">
      <formula>4.75</formula>
    </cfRule>
    <cfRule type="cellIs" dxfId="467" priority="827" operator="greaterThan">
      <formula>5.05</formula>
    </cfRule>
  </conditionalFormatting>
  <conditionalFormatting sqref="A130">
    <cfRule type="colorScale" priority="824">
      <colorScale>
        <cfvo type="num" val="2"/>
        <cfvo type="num" val="7.5"/>
        <color theme="9" tint="0.39997558519241921"/>
        <color rgb="FF99FF66"/>
      </colorScale>
    </cfRule>
  </conditionalFormatting>
  <conditionalFormatting sqref="A130">
    <cfRule type="colorScale" priority="822">
      <colorScale>
        <cfvo type="num" val="2"/>
        <cfvo type="num" val="7.5"/>
        <color theme="9" tint="0.39997558519241921"/>
        <color rgb="FF99FF66"/>
      </colorScale>
    </cfRule>
  </conditionalFormatting>
  <conditionalFormatting sqref="A135">
    <cfRule type="colorScale" priority="815">
      <colorScale>
        <cfvo type="num" val="2"/>
        <cfvo type="num" val="7.5"/>
        <color theme="9" tint="0.39997558519241921"/>
        <color rgb="FF99FF66"/>
      </colorScale>
    </cfRule>
  </conditionalFormatting>
  <conditionalFormatting sqref="A134">
    <cfRule type="colorScale" priority="819">
      <colorScale>
        <cfvo type="num" val="2"/>
        <cfvo type="num" val="7.5"/>
        <color theme="9" tint="0.39997558519241921"/>
        <color rgb="FF99FF66"/>
      </colorScale>
    </cfRule>
  </conditionalFormatting>
  <conditionalFormatting sqref="A133">
    <cfRule type="colorScale" priority="820">
      <colorScale>
        <cfvo type="num" val="2"/>
        <cfvo type="num" val="7.5"/>
        <color theme="9" tint="0.39997558519241921"/>
        <color rgb="FF99FF66"/>
      </colorScale>
    </cfRule>
  </conditionalFormatting>
  <conditionalFormatting sqref="A134">
    <cfRule type="colorScale" priority="818">
      <colorScale>
        <cfvo type="num" val="2"/>
        <cfvo type="num" val="7.5"/>
        <color theme="9" tint="0.39997558519241921"/>
        <color rgb="FF99FF66"/>
      </colorScale>
    </cfRule>
  </conditionalFormatting>
  <conditionalFormatting sqref="A135">
    <cfRule type="colorScale" priority="816">
      <colorScale>
        <cfvo type="num" val="2"/>
        <cfvo type="num" val="7.5"/>
        <color theme="9" tint="0.39997558519241921"/>
        <color rgb="FF99FF66"/>
      </colorScale>
    </cfRule>
  </conditionalFormatting>
  <conditionalFormatting sqref="A134">
    <cfRule type="colorScale" priority="808">
      <colorScale>
        <cfvo type="num" val="2"/>
        <cfvo type="num" val="7.5"/>
        <color theme="9" tint="0.39997558519241921"/>
        <color rgb="FF99FF66"/>
      </colorScale>
    </cfRule>
  </conditionalFormatting>
  <conditionalFormatting sqref="A133">
    <cfRule type="colorScale" priority="813">
      <colorScale>
        <cfvo type="num" val="2"/>
        <cfvo type="num" val="7.5"/>
        <color theme="9" tint="0.39997558519241921"/>
        <color rgb="FF99FF66"/>
      </colorScale>
    </cfRule>
  </conditionalFormatting>
  <conditionalFormatting sqref="A129">
    <cfRule type="colorScale" priority="806">
      <colorScale>
        <cfvo type="num" val="2"/>
        <cfvo type="num" val="7.5"/>
        <color theme="9" tint="0.39997558519241921"/>
        <color rgb="FF99FF66"/>
      </colorScale>
    </cfRule>
  </conditionalFormatting>
  <conditionalFormatting sqref="A133">
    <cfRule type="colorScale" priority="811">
      <colorScale>
        <cfvo type="num" val="2"/>
        <cfvo type="num" val="7.5"/>
        <color theme="9" tint="0.39997558519241921"/>
        <color rgb="FF99FF66"/>
      </colorScale>
    </cfRule>
  </conditionalFormatting>
  <conditionalFormatting sqref="A135">
    <cfRule type="colorScale" priority="810">
      <colorScale>
        <cfvo type="num" val="2"/>
        <cfvo type="num" val="7.5"/>
        <color theme="9" tint="0.39997558519241921"/>
        <color rgb="FF99FF66"/>
      </colorScale>
    </cfRule>
  </conditionalFormatting>
  <conditionalFormatting sqref="A134">
    <cfRule type="colorScale" priority="809">
      <colorScale>
        <cfvo type="num" val="2"/>
        <cfvo type="num" val="7.5"/>
        <color theme="9" tint="0.39997558519241921"/>
        <color rgb="FF99FF66"/>
      </colorScale>
    </cfRule>
  </conditionalFormatting>
  <conditionalFormatting sqref="A130">
    <cfRule type="colorScale" priority="807">
      <colorScale>
        <cfvo type="num" val="2"/>
        <cfvo type="num" val="7.5"/>
        <color theme="9" tint="0.39997558519241921"/>
        <color rgb="FF99FF66"/>
      </colorScale>
    </cfRule>
  </conditionalFormatting>
  <conditionalFormatting sqref="A131">
    <cfRule type="colorScale" priority="805">
      <colorScale>
        <cfvo type="num" val="2"/>
        <cfvo type="num" val="7.5"/>
        <color theme="9" tint="0.39997558519241921"/>
        <color rgb="FF99FF66"/>
      </colorScale>
    </cfRule>
  </conditionalFormatting>
  <conditionalFormatting sqref="A131">
    <cfRule type="colorScale" priority="804">
      <colorScale>
        <cfvo type="num" val="2"/>
        <cfvo type="num" val="7.5"/>
        <color theme="9" tint="0.39997558519241921"/>
        <color rgb="FF99FF66"/>
      </colorScale>
    </cfRule>
  </conditionalFormatting>
  <conditionalFormatting sqref="A131">
    <cfRule type="colorScale" priority="803">
      <colorScale>
        <cfvo type="num" val="2"/>
        <cfvo type="num" val="7.5"/>
        <color theme="9" tint="0.39997558519241921"/>
        <color rgb="FF99FF66"/>
      </colorScale>
    </cfRule>
  </conditionalFormatting>
  <conditionalFormatting sqref="A128">
    <cfRule type="colorScale" priority="801">
      <colorScale>
        <cfvo type="num" val="2"/>
        <cfvo type="num" val="7.5"/>
        <color theme="9" tint="0.39997558519241921"/>
        <color rgb="FF99FF66"/>
      </colorScale>
    </cfRule>
  </conditionalFormatting>
  <conditionalFormatting sqref="K131:L131">
    <cfRule type="cellIs" dxfId="466" priority="794" operator="greaterThan">
      <formula>6</formula>
    </cfRule>
  </conditionalFormatting>
  <conditionalFormatting sqref="K128">
    <cfRule type="cellIs" dxfId="465" priority="798" operator="greaterThan">
      <formula>6</formula>
    </cfRule>
  </conditionalFormatting>
  <conditionalFormatting sqref="K129">
    <cfRule type="cellIs" dxfId="464" priority="797" operator="greaterThan">
      <formula>6</formula>
    </cfRule>
  </conditionalFormatting>
  <conditionalFormatting sqref="K130">
    <cfRule type="cellIs" dxfId="463" priority="795" operator="greaterThan">
      <formula>6</formula>
    </cfRule>
  </conditionalFormatting>
  <conditionalFormatting sqref="K133">
    <cfRule type="cellIs" dxfId="462" priority="793" operator="greaterThan">
      <formula>6</formula>
    </cfRule>
  </conditionalFormatting>
  <conditionalFormatting sqref="K134:L134">
    <cfRule type="cellIs" dxfId="461" priority="792" operator="greaterThan">
      <formula>6</formula>
    </cfRule>
  </conditionalFormatting>
  <conditionalFormatting sqref="H271:H272">
    <cfRule type="cellIs" dxfId="460" priority="787" operator="between">
      <formula>4.75</formula>
      <formula>5.05</formula>
    </cfRule>
    <cfRule type="cellIs" dxfId="459" priority="788" operator="lessThan">
      <formula>4.75</formula>
    </cfRule>
    <cfRule type="cellIs" dxfId="458" priority="789" operator="greaterThan">
      <formula>5.05</formula>
    </cfRule>
  </conditionalFormatting>
  <conditionalFormatting sqref="A263">
    <cfRule type="colorScale" priority="786">
      <colorScale>
        <cfvo type="num" val="2"/>
        <cfvo type="num" val="7.5"/>
        <color theme="9" tint="0.39997558519241921"/>
        <color rgb="FF99FF66"/>
      </colorScale>
    </cfRule>
  </conditionalFormatting>
  <conditionalFormatting sqref="A260">
    <cfRule type="colorScale" priority="785">
      <colorScale>
        <cfvo type="num" val="2"/>
        <cfvo type="num" val="7.5"/>
        <color theme="9" tint="0.39997558519241921"/>
        <color rgb="FF99FF66"/>
      </colorScale>
    </cfRule>
  </conditionalFormatting>
  <conditionalFormatting sqref="A263">
    <cfRule type="colorScale" priority="784">
      <colorScale>
        <cfvo type="num" val="2"/>
        <cfvo type="num" val="7.5"/>
        <color theme="9" tint="0.39997558519241921"/>
        <color rgb="FF99FF66"/>
      </colorScale>
    </cfRule>
  </conditionalFormatting>
  <conditionalFormatting sqref="A260">
    <cfRule type="colorScale" priority="783">
      <colorScale>
        <cfvo type="num" val="2"/>
        <cfvo type="num" val="7.5"/>
        <color theme="9" tint="0.39997558519241921"/>
        <color rgb="FF99FF66"/>
      </colorScale>
    </cfRule>
  </conditionalFormatting>
  <conditionalFormatting sqref="A266">
    <cfRule type="colorScale" priority="781">
      <colorScale>
        <cfvo type="num" val="2"/>
        <cfvo type="num" val="7.5"/>
        <color theme="9" tint="0.39997558519241921"/>
        <color rgb="FF99FF66"/>
      </colorScale>
    </cfRule>
  </conditionalFormatting>
  <conditionalFormatting sqref="A266">
    <cfRule type="colorScale" priority="780">
      <colorScale>
        <cfvo type="num" val="2"/>
        <cfvo type="num" val="7.5"/>
        <color theme="9" tint="0.39997558519241921"/>
        <color rgb="FF99FF66"/>
      </colorScale>
    </cfRule>
  </conditionalFormatting>
  <conditionalFormatting sqref="A268">
    <cfRule type="colorScale" priority="778">
      <colorScale>
        <cfvo type="num" val="2"/>
        <cfvo type="num" val="7.5"/>
        <color theme="9" tint="0.39997558519241921"/>
        <color rgb="FF99FF66"/>
      </colorScale>
    </cfRule>
  </conditionalFormatting>
  <conditionalFormatting sqref="A268">
    <cfRule type="colorScale" priority="777">
      <colorScale>
        <cfvo type="num" val="2"/>
        <cfvo type="num" val="7.5"/>
        <color theme="9" tint="0.39997558519241921"/>
        <color rgb="FF99FF66"/>
      </colorScale>
    </cfRule>
  </conditionalFormatting>
  <conditionalFormatting sqref="A260">
    <cfRule type="colorScale" priority="776">
      <colorScale>
        <cfvo type="num" val="2"/>
        <cfvo type="num" val="7.5"/>
        <color theme="9" tint="0.39997558519241921"/>
        <color rgb="FF99FF66"/>
      </colorScale>
    </cfRule>
  </conditionalFormatting>
  <conditionalFormatting sqref="A260">
    <cfRule type="colorScale" priority="774">
      <colorScale>
        <cfvo type="num" val="2"/>
        <cfvo type="num" val="7.5"/>
        <color theme="9" tint="0.39997558519241921"/>
        <color rgb="FF99FF66"/>
      </colorScale>
    </cfRule>
  </conditionalFormatting>
  <conditionalFormatting sqref="A268">
    <cfRule type="colorScale" priority="772">
      <colorScale>
        <cfvo type="num" val="2"/>
        <cfvo type="num" val="7.5"/>
        <color theme="9" tint="0.39997558519241921"/>
        <color rgb="FF99FF66"/>
      </colorScale>
    </cfRule>
  </conditionalFormatting>
  <conditionalFormatting sqref="A266">
    <cfRule type="colorScale" priority="771">
      <colorScale>
        <cfvo type="num" val="2"/>
        <cfvo type="num" val="7.5"/>
        <color theme="9" tint="0.39997558519241921"/>
        <color rgb="FF99FF66"/>
      </colorScale>
    </cfRule>
  </conditionalFormatting>
  <conditionalFormatting sqref="A263">
    <cfRule type="colorScale" priority="769">
      <colorScale>
        <cfvo type="num" val="2"/>
        <cfvo type="num" val="7.5"/>
        <color theme="9" tint="0.39997558519241921"/>
        <color rgb="FF99FF66"/>
      </colorScale>
    </cfRule>
  </conditionalFormatting>
  <conditionalFormatting sqref="A265">
    <cfRule type="colorScale" priority="767">
      <colorScale>
        <cfvo type="num" val="2"/>
        <cfvo type="num" val="7.5"/>
        <color theme="9" tint="0.39997558519241921"/>
        <color rgb="FF99FF66"/>
      </colorScale>
    </cfRule>
  </conditionalFormatting>
  <conditionalFormatting sqref="A265">
    <cfRule type="colorScale" priority="765">
      <colorScale>
        <cfvo type="num" val="2"/>
        <cfvo type="num" val="7.5"/>
        <color theme="9" tint="0.39997558519241921"/>
        <color rgb="FF99FF66"/>
      </colorScale>
    </cfRule>
  </conditionalFormatting>
  <conditionalFormatting sqref="K266">
    <cfRule type="cellIs" dxfId="457" priority="754" operator="greaterThan">
      <formula>6</formula>
    </cfRule>
  </conditionalFormatting>
  <conditionalFormatting sqref="H86">
    <cfRule type="cellIs" dxfId="456" priority="749" operator="between">
      <formula>4.75</formula>
      <formula>5.05</formula>
    </cfRule>
    <cfRule type="cellIs" dxfId="455" priority="750" operator="lessThan">
      <formula>4.75</formula>
    </cfRule>
    <cfRule type="cellIs" dxfId="454" priority="751" operator="greaterThan">
      <formula>5.05</formula>
    </cfRule>
  </conditionalFormatting>
  <conditionalFormatting sqref="A78">
    <cfRule type="colorScale" priority="748">
      <colorScale>
        <cfvo type="num" val="2"/>
        <cfvo type="num" val="7.5"/>
        <color theme="9" tint="0.39997558519241921"/>
        <color rgb="FF99FF66"/>
      </colorScale>
    </cfRule>
  </conditionalFormatting>
  <conditionalFormatting sqref="A76">
    <cfRule type="colorScale" priority="747">
      <colorScale>
        <cfvo type="num" val="2"/>
        <cfvo type="num" val="7.5"/>
        <color theme="9" tint="0.39997558519241921"/>
        <color rgb="FF99FF66"/>
      </colorScale>
    </cfRule>
  </conditionalFormatting>
  <conditionalFormatting sqref="A78">
    <cfRule type="colorScale" priority="746">
      <colorScale>
        <cfvo type="num" val="2"/>
        <cfvo type="num" val="7.5"/>
        <color theme="9" tint="0.39997558519241921"/>
        <color rgb="FF99FF66"/>
      </colorScale>
    </cfRule>
  </conditionalFormatting>
  <conditionalFormatting sqref="A76">
    <cfRule type="colorScale" priority="745">
      <colorScale>
        <cfvo type="num" val="2"/>
        <cfvo type="num" val="7.5"/>
        <color theme="9" tint="0.39997558519241921"/>
        <color rgb="FF99FF66"/>
      </colorScale>
    </cfRule>
  </conditionalFormatting>
  <conditionalFormatting sqref="A80">
    <cfRule type="colorScale" priority="744">
      <colorScale>
        <cfvo type="num" val="2"/>
        <cfvo type="num" val="7.5"/>
        <color theme="9" tint="0.39997558519241921"/>
        <color rgb="FF99FF66"/>
      </colorScale>
    </cfRule>
  </conditionalFormatting>
  <conditionalFormatting sqref="A74">
    <cfRule type="colorScale" priority="741">
      <colorScale>
        <cfvo type="num" val="2"/>
        <cfvo type="num" val="7.5"/>
        <color theme="9" tint="0.39997558519241921"/>
        <color rgb="FF99FF66"/>
      </colorScale>
    </cfRule>
  </conditionalFormatting>
  <conditionalFormatting sqref="A76">
    <cfRule type="colorScale" priority="738">
      <colorScale>
        <cfvo type="num" val="2"/>
        <cfvo type="num" val="7.5"/>
        <color theme="9" tint="0.39997558519241921"/>
        <color rgb="FF99FF66"/>
      </colorScale>
    </cfRule>
  </conditionalFormatting>
  <conditionalFormatting sqref="A80">
    <cfRule type="colorScale" priority="737">
      <colorScale>
        <cfvo type="num" val="2"/>
        <cfvo type="num" val="7.5"/>
        <color theme="9" tint="0.39997558519241921"/>
        <color rgb="FF99FF66"/>
      </colorScale>
    </cfRule>
  </conditionalFormatting>
  <conditionalFormatting sqref="A76">
    <cfRule type="colorScale" priority="736">
      <colorScale>
        <cfvo type="num" val="2"/>
        <cfvo type="num" val="7.5"/>
        <color theme="9" tint="0.39997558519241921"/>
        <color rgb="FF99FF66"/>
      </colorScale>
    </cfRule>
  </conditionalFormatting>
  <conditionalFormatting sqref="A80">
    <cfRule type="colorScale" priority="735">
      <colorScale>
        <cfvo type="num" val="2"/>
        <cfvo type="num" val="7.5"/>
        <color theme="9" tint="0.39997558519241921"/>
        <color rgb="FF99FF66"/>
      </colorScale>
    </cfRule>
  </conditionalFormatting>
  <conditionalFormatting sqref="A78">
    <cfRule type="colorScale" priority="731">
      <colorScale>
        <cfvo type="num" val="2"/>
        <cfvo type="num" val="7.5"/>
        <color theme="9" tint="0.39997558519241921"/>
        <color rgb="FF99FF66"/>
      </colorScale>
    </cfRule>
  </conditionalFormatting>
  <conditionalFormatting sqref="A77">
    <cfRule type="colorScale" priority="730">
      <colorScale>
        <cfvo type="num" val="2"/>
        <cfvo type="num" val="7.5"/>
        <color theme="9" tint="0.39997558519241921"/>
        <color rgb="FF99FF66"/>
      </colorScale>
    </cfRule>
  </conditionalFormatting>
  <conditionalFormatting sqref="P74:Q74">
    <cfRule type="cellIs" dxfId="453" priority="726" operator="greaterThan">
      <formula>0.7</formula>
    </cfRule>
  </conditionalFormatting>
  <conditionalFormatting sqref="A75">
    <cfRule type="colorScale" priority="725">
      <colorScale>
        <cfvo type="num" val="2"/>
        <cfvo type="num" val="7.5"/>
        <color theme="9" tint="0.39997558519241921"/>
        <color rgb="FF99FF66"/>
      </colorScale>
    </cfRule>
  </conditionalFormatting>
  <conditionalFormatting sqref="K74:L74">
    <cfRule type="cellIs" dxfId="452" priority="723" operator="greaterThan">
      <formula>6</formula>
    </cfRule>
  </conditionalFormatting>
  <conditionalFormatting sqref="K75:L75">
    <cfRule type="cellIs" dxfId="451" priority="722" operator="greaterThan">
      <formula>6</formula>
    </cfRule>
  </conditionalFormatting>
  <conditionalFormatting sqref="K77:L77">
    <cfRule type="cellIs" dxfId="450" priority="721" operator="greaterThan">
      <formula>6</formula>
    </cfRule>
  </conditionalFormatting>
  <conditionalFormatting sqref="K76:L76">
    <cfRule type="cellIs" dxfId="449" priority="720" operator="greaterThan">
      <formula>6</formula>
    </cfRule>
  </conditionalFormatting>
  <conditionalFormatting sqref="K80:L80">
    <cfRule type="cellIs" dxfId="448" priority="717" operator="greaterThan">
      <formula>6</formula>
    </cfRule>
  </conditionalFormatting>
  <conditionalFormatting sqref="H196">
    <cfRule type="cellIs" dxfId="447" priority="711" operator="between">
      <formula>4.75</formula>
      <formula>5.05</formula>
    </cfRule>
    <cfRule type="cellIs" dxfId="446" priority="712" operator="lessThan">
      <formula>4.75</formula>
    </cfRule>
    <cfRule type="cellIs" dxfId="445" priority="713" operator="greaterThan">
      <formula>5.05</formula>
    </cfRule>
  </conditionalFormatting>
  <conditionalFormatting sqref="A189">
    <cfRule type="colorScale" priority="710">
      <colorScale>
        <cfvo type="num" val="2"/>
        <cfvo type="num" val="7.5"/>
        <color theme="9" tint="0.39997558519241921"/>
        <color rgb="FF99FF66"/>
      </colorScale>
    </cfRule>
  </conditionalFormatting>
  <conditionalFormatting sqref="A186">
    <cfRule type="colorScale" priority="709">
      <colorScale>
        <cfvo type="num" val="2"/>
        <cfvo type="num" val="7.5"/>
        <color theme="9" tint="0.39997558519241921"/>
        <color rgb="FF99FF66"/>
      </colorScale>
    </cfRule>
  </conditionalFormatting>
  <conditionalFormatting sqref="A189">
    <cfRule type="colorScale" priority="708">
      <colorScale>
        <cfvo type="num" val="2"/>
        <cfvo type="num" val="7.5"/>
        <color theme="9" tint="0.39997558519241921"/>
        <color rgb="FF99FF66"/>
      </colorScale>
    </cfRule>
  </conditionalFormatting>
  <conditionalFormatting sqref="A186">
    <cfRule type="colorScale" priority="707">
      <colorScale>
        <cfvo type="num" val="2"/>
        <cfvo type="num" val="7.5"/>
        <color theme="9" tint="0.39997558519241921"/>
        <color rgb="FF99FF66"/>
      </colorScale>
    </cfRule>
  </conditionalFormatting>
  <conditionalFormatting sqref="A192">
    <cfRule type="colorScale" priority="705">
      <colorScale>
        <cfvo type="num" val="2"/>
        <cfvo type="num" val="7.5"/>
        <color theme="9" tint="0.39997558519241921"/>
        <color rgb="FF99FF66"/>
      </colorScale>
    </cfRule>
  </conditionalFormatting>
  <conditionalFormatting sqref="A191">
    <cfRule type="colorScale" priority="706">
      <colorScale>
        <cfvo type="num" val="2"/>
        <cfvo type="num" val="7.5"/>
        <color theme="9" tint="0.39997558519241921"/>
        <color rgb="FF99FF66"/>
      </colorScale>
    </cfRule>
  </conditionalFormatting>
  <conditionalFormatting sqref="A192">
    <cfRule type="colorScale" priority="704">
      <colorScale>
        <cfvo type="num" val="2"/>
        <cfvo type="num" val="7.5"/>
        <color theme="9" tint="0.39997558519241921"/>
        <color rgb="FF99FF66"/>
      </colorScale>
    </cfRule>
  </conditionalFormatting>
  <conditionalFormatting sqref="A184">
    <cfRule type="colorScale" priority="703">
      <colorScale>
        <cfvo type="num" val="2"/>
        <cfvo type="num" val="7.5"/>
        <color theme="9" tint="0.39997558519241921"/>
        <color rgb="FF99FF66"/>
      </colorScale>
    </cfRule>
  </conditionalFormatting>
  <conditionalFormatting sqref="A186">
    <cfRule type="colorScale" priority="700">
      <colorScale>
        <cfvo type="num" val="2"/>
        <cfvo type="num" val="7.5"/>
        <color theme="9" tint="0.39997558519241921"/>
        <color rgb="FF99FF66"/>
      </colorScale>
    </cfRule>
  </conditionalFormatting>
  <conditionalFormatting sqref="A191">
    <cfRule type="colorScale" priority="699">
      <colorScale>
        <cfvo type="num" val="2"/>
        <cfvo type="num" val="7.5"/>
        <color theme="9" tint="0.39997558519241921"/>
        <color rgb="FF99FF66"/>
      </colorScale>
    </cfRule>
  </conditionalFormatting>
  <conditionalFormatting sqref="A186">
    <cfRule type="colorScale" priority="698">
      <colorScale>
        <cfvo type="num" val="2"/>
        <cfvo type="num" val="7.5"/>
        <color theme="9" tint="0.39997558519241921"/>
        <color rgb="FF99FF66"/>
      </colorScale>
    </cfRule>
  </conditionalFormatting>
  <conditionalFormatting sqref="A191">
    <cfRule type="colorScale" priority="697">
      <colorScale>
        <cfvo type="num" val="2"/>
        <cfvo type="num" val="7.5"/>
        <color theme="9" tint="0.39997558519241921"/>
        <color rgb="FF99FF66"/>
      </colorScale>
    </cfRule>
  </conditionalFormatting>
  <conditionalFormatting sqref="A192">
    <cfRule type="colorScale" priority="695">
      <colorScale>
        <cfvo type="num" val="2"/>
        <cfvo type="num" val="7.5"/>
        <color theme="9" tint="0.39997558519241921"/>
        <color rgb="FF99FF66"/>
      </colorScale>
    </cfRule>
  </conditionalFormatting>
  <conditionalFormatting sqref="A192">
    <cfRule type="colorScale" priority="694">
      <colorScale>
        <cfvo type="num" val="2"/>
        <cfvo type="num" val="7.5"/>
        <color theme="9" tint="0.39997558519241921"/>
        <color rgb="FF99FF66"/>
      </colorScale>
    </cfRule>
  </conditionalFormatting>
  <conditionalFormatting sqref="A189">
    <cfRule type="colorScale" priority="693">
      <colorScale>
        <cfvo type="num" val="2"/>
        <cfvo type="num" val="7.5"/>
        <color theme="9" tint="0.39997558519241921"/>
        <color rgb="FF99FF66"/>
      </colorScale>
    </cfRule>
  </conditionalFormatting>
  <conditionalFormatting sqref="A187">
    <cfRule type="colorScale" priority="692">
      <colorScale>
        <cfvo type="num" val="2"/>
        <cfvo type="num" val="7.5"/>
        <color theme="9" tint="0.39997558519241921"/>
        <color rgb="FF99FF66"/>
      </colorScale>
    </cfRule>
  </conditionalFormatting>
  <conditionalFormatting sqref="P184:Q184">
    <cfRule type="cellIs" dxfId="444" priority="688" operator="greaterThan">
      <formula>0.7</formula>
    </cfRule>
  </conditionalFormatting>
  <conditionalFormatting sqref="A185">
    <cfRule type="colorScale" priority="687">
      <colorScale>
        <cfvo type="num" val="2"/>
        <cfvo type="num" val="7.5"/>
        <color theme="9" tint="0.39997558519241921"/>
        <color rgb="FF99FF66"/>
      </colorScale>
    </cfRule>
  </conditionalFormatting>
  <conditionalFormatting sqref="K184:L184">
    <cfRule type="cellIs" dxfId="443" priority="685" operator="greaterThan">
      <formula>6</formula>
    </cfRule>
  </conditionalFormatting>
  <conditionalFormatting sqref="K185:L185">
    <cfRule type="cellIs" dxfId="442" priority="684" operator="greaterThan">
      <formula>6</formula>
    </cfRule>
  </conditionalFormatting>
  <conditionalFormatting sqref="K187">
    <cfRule type="cellIs" dxfId="441" priority="683" operator="greaterThan">
      <formula>6</formula>
    </cfRule>
  </conditionalFormatting>
  <conditionalFormatting sqref="K186">
    <cfRule type="cellIs" dxfId="440" priority="682" operator="greaterThan">
      <formula>6</formula>
    </cfRule>
  </conditionalFormatting>
  <conditionalFormatting sqref="K189">
    <cfRule type="cellIs" dxfId="439" priority="681" operator="greaterThan">
      <formula>6</formula>
    </cfRule>
  </conditionalFormatting>
  <conditionalFormatting sqref="K192">
    <cfRule type="cellIs" dxfId="438" priority="678" operator="greaterThan">
      <formula>6</formula>
    </cfRule>
  </conditionalFormatting>
  <conditionalFormatting sqref="H214 H217">
    <cfRule type="cellIs" dxfId="437" priority="673" operator="between">
      <formula>4.75</formula>
      <formula>5.05</formula>
    </cfRule>
    <cfRule type="cellIs" dxfId="436" priority="674" operator="lessThan">
      <formula>4.75</formula>
    </cfRule>
    <cfRule type="cellIs" dxfId="435" priority="675" operator="greaterThan">
      <formula>5.05</formula>
    </cfRule>
  </conditionalFormatting>
  <conditionalFormatting sqref="A229">
    <cfRule type="colorScale" priority="630">
      <colorScale>
        <cfvo type="num" val="2"/>
        <cfvo type="num" val="7.5"/>
        <color theme="9" tint="0.39997558519241921"/>
        <color rgb="FF99FF66"/>
      </colorScale>
    </cfRule>
  </conditionalFormatting>
  <conditionalFormatting sqref="A230">
    <cfRule type="colorScale" priority="629">
      <colorScale>
        <cfvo type="num" val="2"/>
        <cfvo type="num" val="7.5"/>
        <color theme="9" tint="0.39997558519241921"/>
        <color rgb="FF99FF66"/>
      </colorScale>
    </cfRule>
  </conditionalFormatting>
  <conditionalFormatting sqref="A230">
    <cfRule type="colorScale" priority="628">
      <colorScale>
        <cfvo type="num" val="2"/>
        <cfvo type="num" val="7.5"/>
        <color theme="9" tint="0.39997558519241921"/>
        <color rgb="FF99FF66"/>
      </colorScale>
    </cfRule>
  </conditionalFormatting>
  <conditionalFormatting sqref="A229">
    <cfRule type="colorScale" priority="623">
      <colorScale>
        <cfvo type="num" val="2"/>
        <cfvo type="num" val="7.5"/>
        <color theme="9" tint="0.39997558519241921"/>
        <color rgb="FF99FF66"/>
      </colorScale>
    </cfRule>
  </conditionalFormatting>
  <conditionalFormatting sqref="A229">
    <cfRule type="colorScale" priority="621">
      <colorScale>
        <cfvo type="num" val="2"/>
        <cfvo type="num" val="7.5"/>
        <color theme="9" tint="0.39997558519241921"/>
        <color rgb="FF99FF66"/>
      </colorScale>
    </cfRule>
  </conditionalFormatting>
  <conditionalFormatting sqref="P202:Q202">
    <cfRule type="cellIs" dxfId="434" priority="650" operator="greaterThan">
      <formula>0.6</formula>
    </cfRule>
  </conditionalFormatting>
  <conditionalFormatting sqref="K202:L202">
    <cfRule type="cellIs" dxfId="433" priority="647" operator="greaterThan">
      <formula>6</formula>
    </cfRule>
  </conditionalFormatting>
  <conditionalFormatting sqref="K207">
    <cfRule type="cellIs" dxfId="432" priority="644" operator="greaterThan">
      <formula>6</formula>
    </cfRule>
  </conditionalFormatting>
  <conditionalFormatting sqref="K208">
    <cfRule type="cellIs" dxfId="431" priority="643" operator="greaterThan">
      <formula>6</formula>
    </cfRule>
  </conditionalFormatting>
  <conditionalFormatting sqref="K203">
    <cfRule type="cellIs" dxfId="430" priority="642" operator="greaterThan">
      <formula>6</formula>
    </cfRule>
  </conditionalFormatting>
  <conditionalFormatting sqref="K204">
    <cfRule type="cellIs" dxfId="429" priority="640" operator="greaterThan">
      <formula>6</formula>
    </cfRule>
  </conditionalFormatting>
  <conditionalFormatting sqref="H235">
    <cfRule type="cellIs" dxfId="428" priority="635" operator="between">
      <formula>4.75</formula>
      <formula>5.05</formula>
    </cfRule>
    <cfRule type="cellIs" dxfId="427" priority="636" operator="lessThan">
      <formula>4.75</formula>
    </cfRule>
    <cfRule type="cellIs" dxfId="426" priority="637" operator="greaterThan">
      <formula>5.05</formula>
    </cfRule>
  </conditionalFormatting>
  <conditionalFormatting sqref="A224">
    <cfRule type="colorScale" priority="616">
      <colorScale>
        <cfvo type="num" val="2"/>
        <cfvo type="num" val="7.5"/>
        <color theme="9" tint="0.39997558519241921"/>
        <color rgb="FF99FF66"/>
      </colorScale>
    </cfRule>
  </conditionalFormatting>
  <conditionalFormatting sqref="A223">
    <cfRule type="colorScale" priority="611">
      <colorScale>
        <cfvo type="num" val="2"/>
        <cfvo type="num" val="7.5"/>
        <color theme="9" tint="0.39997558519241921"/>
        <color rgb="FF99FF66"/>
      </colorScale>
    </cfRule>
  </conditionalFormatting>
  <conditionalFormatting sqref="K223">
    <cfRule type="cellIs" dxfId="425" priority="608" operator="greaterThan">
      <formula>6</formula>
    </cfRule>
  </conditionalFormatting>
  <conditionalFormatting sqref="K224:L224">
    <cfRule type="cellIs" dxfId="424" priority="607" operator="greaterThan">
      <formula>6</formula>
    </cfRule>
  </conditionalFormatting>
  <conditionalFormatting sqref="K229">
    <cfRule type="cellIs" dxfId="423" priority="603" operator="greaterThan">
      <formula>6</formula>
    </cfRule>
  </conditionalFormatting>
  <conditionalFormatting sqref="H103:H104">
    <cfRule type="cellIs" dxfId="422" priority="597" operator="between">
      <formula>4.75</formula>
      <formula>5.05</formula>
    </cfRule>
    <cfRule type="cellIs" dxfId="421" priority="598" operator="lessThan">
      <formula>4.75</formula>
    </cfRule>
    <cfRule type="cellIs" dxfId="420" priority="599" operator="greaterThan">
      <formula>5.05</formula>
    </cfRule>
  </conditionalFormatting>
  <conditionalFormatting sqref="A98">
    <cfRule type="colorScale" priority="591">
      <colorScale>
        <cfvo type="num" val="2"/>
        <cfvo type="num" val="7.5"/>
        <color theme="9" tint="0.39997558519241921"/>
        <color rgb="FF99FF66"/>
      </colorScale>
    </cfRule>
  </conditionalFormatting>
  <conditionalFormatting sqref="A93">
    <cfRule type="colorScale" priority="595">
      <colorScale>
        <cfvo type="num" val="2"/>
        <cfvo type="num" val="7.5"/>
        <color theme="9" tint="0.39997558519241921"/>
        <color rgb="FF99FF66"/>
      </colorScale>
    </cfRule>
  </conditionalFormatting>
  <conditionalFormatting sqref="A91">
    <cfRule type="colorScale" priority="589">
      <colorScale>
        <cfvo type="num" val="2"/>
        <cfvo type="num" val="7.5"/>
        <color theme="9" tint="0.39997558519241921"/>
        <color rgb="FF99FF66"/>
      </colorScale>
    </cfRule>
  </conditionalFormatting>
  <conditionalFormatting sqref="A93">
    <cfRule type="colorScale" priority="593">
      <colorScale>
        <cfvo type="num" val="2"/>
        <cfvo type="num" val="7.5"/>
        <color theme="9" tint="0.39997558519241921"/>
        <color rgb="FF99FF66"/>
      </colorScale>
    </cfRule>
  </conditionalFormatting>
  <conditionalFormatting sqref="A97">
    <cfRule type="colorScale" priority="592">
      <colorScale>
        <cfvo type="num" val="2"/>
        <cfvo type="num" val="7.5"/>
        <color theme="9" tint="0.39997558519241921"/>
        <color rgb="FF99FF66"/>
      </colorScale>
    </cfRule>
  </conditionalFormatting>
  <conditionalFormatting sqref="A98">
    <cfRule type="colorScale" priority="590">
      <colorScale>
        <cfvo type="num" val="2"/>
        <cfvo type="num" val="7.5"/>
        <color theme="9" tint="0.39997558519241921"/>
        <color rgb="FF99FF66"/>
      </colorScale>
    </cfRule>
  </conditionalFormatting>
  <conditionalFormatting sqref="A99">
    <cfRule type="colorScale" priority="588">
      <colorScale>
        <cfvo type="num" val="2"/>
        <cfvo type="num" val="7.5"/>
        <color theme="9" tint="0.39997558519241921"/>
        <color rgb="FF99FF66"/>
      </colorScale>
    </cfRule>
  </conditionalFormatting>
  <conditionalFormatting sqref="A99">
    <cfRule type="colorScale" priority="587">
      <colorScale>
        <cfvo type="num" val="2"/>
        <cfvo type="num" val="7.5"/>
        <color theme="9" tint="0.39997558519241921"/>
        <color rgb="FF99FF66"/>
      </colorScale>
    </cfRule>
  </conditionalFormatting>
  <conditionalFormatting sqref="A93">
    <cfRule type="colorScale" priority="586">
      <colorScale>
        <cfvo type="num" val="2"/>
        <cfvo type="num" val="7.5"/>
        <color theme="9" tint="0.39997558519241921"/>
        <color rgb="FF99FF66"/>
      </colorScale>
    </cfRule>
  </conditionalFormatting>
  <conditionalFormatting sqref="A97">
    <cfRule type="colorScale" priority="585">
      <colorScale>
        <cfvo type="num" val="2"/>
        <cfvo type="num" val="7.5"/>
        <color theme="9" tint="0.39997558519241921"/>
        <color rgb="FF99FF66"/>
      </colorScale>
    </cfRule>
  </conditionalFormatting>
  <conditionalFormatting sqref="A93">
    <cfRule type="colorScale" priority="584">
      <colorScale>
        <cfvo type="num" val="2"/>
        <cfvo type="num" val="7.5"/>
        <color theme="9" tint="0.39997558519241921"/>
        <color rgb="FF99FF66"/>
      </colorScale>
    </cfRule>
  </conditionalFormatting>
  <conditionalFormatting sqref="A97">
    <cfRule type="colorScale" priority="583">
      <colorScale>
        <cfvo type="num" val="2"/>
        <cfvo type="num" val="7.5"/>
        <color theme="9" tint="0.39997558519241921"/>
        <color rgb="FF99FF66"/>
      </colorScale>
    </cfRule>
  </conditionalFormatting>
  <conditionalFormatting sqref="A99">
    <cfRule type="colorScale" priority="582">
      <colorScale>
        <cfvo type="num" val="2"/>
        <cfvo type="num" val="7.5"/>
        <color theme="9" tint="0.39997558519241921"/>
        <color rgb="FF99FF66"/>
      </colorScale>
    </cfRule>
  </conditionalFormatting>
  <conditionalFormatting sqref="A98">
    <cfRule type="colorScale" priority="581">
      <colorScale>
        <cfvo type="num" val="2"/>
        <cfvo type="num" val="7.5"/>
        <color theme="9" tint="0.39997558519241921"/>
        <color rgb="FF99FF66"/>
      </colorScale>
    </cfRule>
  </conditionalFormatting>
  <conditionalFormatting sqref="A98">
    <cfRule type="colorScale" priority="580">
      <colorScale>
        <cfvo type="num" val="2"/>
        <cfvo type="num" val="7.5"/>
        <color theme="9" tint="0.39997558519241921"/>
        <color rgb="FF99FF66"/>
      </colorScale>
    </cfRule>
  </conditionalFormatting>
  <conditionalFormatting sqref="K91:L91">
    <cfRule type="cellIs" dxfId="419" priority="571" operator="greaterThan">
      <formula>6</formula>
    </cfRule>
  </conditionalFormatting>
  <conditionalFormatting sqref="K94:L94">
    <cfRule type="cellIs" dxfId="418" priority="570" operator="greaterThan">
      <formula>6</formula>
    </cfRule>
  </conditionalFormatting>
  <conditionalFormatting sqref="K93:L93">
    <cfRule type="cellIs" dxfId="417" priority="568" operator="greaterThan">
      <formula>6</formula>
    </cfRule>
  </conditionalFormatting>
  <conditionalFormatting sqref="K96">
    <cfRule type="cellIs" dxfId="416" priority="566" operator="greaterThan">
      <formula>6</formula>
    </cfRule>
  </conditionalFormatting>
  <conditionalFormatting sqref="K98">
    <cfRule type="cellIs" dxfId="415" priority="564" operator="greaterThan">
      <formula>6</formula>
    </cfRule>
  </conditionalFormatting>
  <conditionalFormatting sqref="H46">
    <cfRule type="cellIs" dxfId="414" priority="559" operator="between">
      <formula>4.75</formula>
      <formula>5.05</formula>
    </cfRule>
    <cfRule type="cellIs" dxfId="413" priority="560" operator="lessThan">
      <formula>4.75</formula>
    </cfRule>
    <cfRule type="cellIs" dxfId="412" priority="561" operator="greaterThan">
      <formula>5.05</formula>
    </cfRule>
  </conditionalFormatting>
  <conditionalFormatting sqref="A40">
    <cfRule type="colorScale" priority="553">
      <colorScale>
        <cfvo type="num" val="2"/>
        <cfvo type="num" val="7.5"/>
        <color theme="9" tint="0.39997558519241921"/>
        <color rgb="FF99FF66"/>
      </colorScale>
    </cfRule>
  </conditionalFormatting>
  <conditionalFormatting sqref="A35">
    <cfRule type="colorScale" priority="554">
      <colorScale>
        <cfvo type="num" val="2"/>
        <cfvo type="num" val="7.5"/>
        <color theme="9" tint="0.39997558519241921"/>
        <color rgb="FF99FF66"/>
      </colorScale>
    </cfRule>
  </conditionalFormatting>
  <conditionalFormatting sqref="A40">
    <cfRule type="colorScale" priority="552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550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549">
      <colorScale>
        <cfvo type="num" val="2"/>
        <cfvo type="num" val="7.5"/>
        <color theme="9" tint="0.39997558519241921"/>
        <color rgb="FF99FF66"/>
      </colorScale>
    </cfRule>
  </conditionalFormatting>
  <conditionalFormatting sqref="A35">
    <cfRule type="colorScale" priority="547">
      <colorScale>
        <cfvo type="num" val="2"/>
        <cfvo type="num" val="7.5"/>
        <color theme="9" tint="0.39997558519241921"/>
        <color rgb="FF99FF66"/>
      </colorScale>
    </cfRule>
  </conditionalFormatting>
  <conditionalFormatting sqref="A35">
    <cfRule type="colorScale" priority="545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544">
      <colorScale>
        <cfvo type="num" val="2"/>
        <cfvo type="num" val="7.5"/>
        <color theme="9" tint="0.39997558519241921"/>
        <color rgb="FF99FF66"/>
      </colorScale>
    </cfRule>
  </conditionalFormatting>
  <conditionalFormatting sqref="A40">
    <cfRule type="colorScale" priority="543">
      <colorScale>
        <cfvo type="num" val="2"/>
        <cfvo type="num" val="7.5"/>
        <color theme="9" tint="0.39997558519241921"/>
        <color rgb="FF99FF66"/>
      </colorScale>
    </cfRule>
  </conditionalFormatting>
  <conditionalFormatting sqref="A40">
    <cfRule type="colorScale" priority="542">
      <colorScale>
        <cfvo type="num" val="2"/>
        <cfvo type="num" val="7.5"/>
        <color theme="9" tint="0.39997558519241921"/>
        <color rgb="FF99FF66"/>
      </colorScale>
    </cfRule>
  </conditionalFormatting>
  <conditionalFormatting sqref="A36">
    <cfRule type="colorScale" priority="541">
      <colorScale>
        <cfvo type="num" val="2"/>
        <cfvo type="num" val="7.5"/>
        <color theme="9" tint="0.39997558519241921"/>
        <color rgb="FF99FF66"/>
      </colorScale>
    </cfRule>
  </conditionalFormatting>
  <conditionalFormatting sqref="A37">
    <cfRule type="colorScale" priority="540">
      <colorScale>
        <cfvo type="num" val="2"/>
        <cfvo type="num" val="7.5"/>
        <color theme="9" tint="0.39997558519241921"/>
        <color rgb="FF99FF66"/>
      </colorScale>
    </cfRule>
  </conditionalFormatting>
  <conditionalFormatting sqref="A38">
    <cfRule type="colorScale" priority="539">
      <colorScale>
        <cfvo type="num" val="2"/>
        <cfvo type="num" val="7.5"/>
        <color theme="9" tint="0.39997558519241921"/>
        <color rgb="FF99FF66"/>
      </colorScale>
    </cfRule>
  </conditionalFormatting>
  <conditionalFormatting sqref="A38">
    <cfRule type="colorScale" priority="538">
      <colorScale>
        <cfvo type="num" val="2"/>
        <cfvo type="num" val="7.5"/>
        <color theme="9" tint="0.39997558519241921"/>
        <color rgb="FF99FF66"/>
      </colorScale>
    </cfRule>
  </conditionalFormatting>
  <conditionalFormatting sqref="A38">
    <cfRule type="colorScale" priority="537">
      <colorScale>
        <cfvo type="num" val="2"/>
        <cfvo type="num" val="7.5"/>
        <color theme="9" tint="0.39997558519241921"/>
        <color rgb="FF99FF66"/>
      </colorScale>
    </cfRule>
  </conditionalFormatting>
  <conditionalFormatting sqref="K34:L34">
    <cfRule type="cellIs" dxfId="411" priority="532" operator="greaterThan">
      <formula>6</formula>
    </cfRule>
  </conditionalFormatting>
  <conditionalFormatting sqref="K37:L37">
    <cfRule type="cellIs" dxfId="410" priority="531" operator="greaterThan">
      <formula>6</formula>
    </cfRule>
  </conditionalFormatting>
  <conditionalFormatting sqref="K36">
    <cfRule type="cellIs" dxfId="409" priority="529" operator="greaterThan">
      <formula>6</formula>
    </cfRule>
  </conditionalFormatting>
  <conditionalFormatting sqref="K38">
    <cfRule type="cellIs" dxfId="408" priority="528" operator="greaterThan">
      <formula>6</formula>
    </cfRule>
  </conditionalFormatting>
  <conditionalFormatting sqref="K35">
    <cfRule type="cellIs" dxfId="407" priority="527" operator="greaterThan">
      <formula>6</formula>
    </cfRule>
  </conditionalFormatting>
  <conditionalFormatting sqref="K40">
    <cfRule type="cellIs" dxfId="406" priority="526" operator="greaterThan">
      <formula>6</formula>
    </cfRule>
  </conditionalFormatting>
  <conditionalFormatting sqref="A248">
    <cfRule type="colorScale" priority="409">
      <colorScale>
        <cfvo type="num" val="2"/>
        <cfvo type="num" val="7.5"/>
        <color theme="9" tint="0.39997558519241921"/>
        <color rgb="FF99FF66"/>
      </colorScale>
    </cfRule>
  </conditionalFormatting>
  <conditionalFormatting sqref="A246">
    <cfRule type="colorScale" priority="407">
      <colorScale>
        <cfvo type="num" val="2"/>
        <cfvo type="num" val="7.5"/>
        <color theme="9" tint="0.39997558519241921"/>
        <color rgb="FF99FF66"/>
      </colorScale>
    </cfRule>
  </conditionalFormatting>
  <conditionalFormatting sqref="A245">
    <cfRule type="colorScale" priority="405">
      <colorScale>
        <cfvo type="num" val="2"/>
        <cfvo type="num" val="7.5"/>
        <color theme="9" tint="0.39997558519241921"/>
        <color rgb="FF99FF66"/>
      </colorScale>
    </cfRule>
  </conditionalFormatting>
  <conditionalFormatting sqref="A242">
    <cfRule type="colorScale" priority="404">
      <colorScale>
        <cfvo type="num" val="2"/>
        <cfvo type="num" val="7.5"/>
        <color theme="9" tint="0.39997558519241921"/>
        <color rgb="FF99FF66"/>
      </colorScale>
    </cfRule>
  </conditionalFormatting>
  <conditionalFormatting sqref="A241">
    <cfRule type="colorScale" priority="403">
      <colorScale>
        <cfvo type="num" val="2"/>
        <cfvo type="num" val="7.5"/>
        <color theme="9" tint="0.39997558519241921"/>
        <color rgb="FF99FF66"/>
      </colorScale>
    </cfRule>
  </conditionalFormatting>
  <conditionalFormatting sqref="A246">
    <cfRule type="colorScale" priority="402">
      <colorScale>
        <cfvo type="num" val="2"/>
        <cfvo type="num" val="7.5"/>
        <color theme="9" tint="0.39997558519241921"/>
        <color rgb="FF99FF66"/>
      </colorScale>
    </cfRule>
  </conditionalFormatting>
  <conditionalFormatting sqref="A245">
    <cfRule type="colorScale" priority="400">
      <colorScale>
        <cfvo type="num" val="2"/>
        <cfvo type="num" val="7.5"/>
        <color theme="9" tint="0.39997558519241921"/>
        <color rgb="FF99FF66"/>
      </colorScale>
    </cfRule>
  </conditionalFormatting>
  <conditionalFormatting sqref="A248">
    <cfRule type="colorScale" priority="399">
      <colorScale>
        <cfvo type="num" val="2"/>
        <cfvo type="num" val="7.5"/>
        <color theme="9" tint="0.39997558519241921"/>
        <color rgb="FF99FF66"/>
      </colorScale>
    </cfRule>
  </conditionalFormatting>
  <conditionalFormatting sqref="A246">
    <cfRule type="colorScale" priority="396">
      <colorScale>
        <cfvo type="num" val="2"/>
        <cfvo type="num" val="7.5"/>
        <color theme="9" tint="0.39997558519241921"/>
        <color rgb="FF99FF66"/>
      </colorScale>
    </cfRule>
  </conditionalFormatting>
  <conditionalFormatting sqref="A245">
    <cfRule type="colorScale" priority="394">
      <colorScale>
        <cfvo type="num" val="2"/>
        <cfvo type="num" val="7.5"/>
        <color theme="9" tint="0.39997558519241921"/>
        <color rgb="FF99FF66"/>
      </colorScale>
    </cfRule>
  </conditionalFormatting>
  <conditionalFormatting sqref="A246">
    <cfRule type="colorScale" priority="392">
      <colorScale>
        <cfvo type="num" val="2"/>
        <cfvo type="num" val="7.5"/>
        <color theme="9" tint="0.39997558519241921"/>
        <color rgb="FF99FF66"/>
      </colorScale>
    </cfRule>
  </conditionalFormatting>
  <conditionalFormatting sqref="A243">
    <cfRule type="colorScale" priority="390">
      <colorScale>
        <cfvo type="num" val="2"/>
        <cfvo type="num" val="7.5"/>
        <color theme="9" tint="0.39997558519241921"/>
        <color rgb="FF99FF66"/>
      </colorScale>
    </cfRule>
  </conditionalFormatting>
  <conditionalFormatting sqref="A243">
    <cfRule type="colorScale" priority="389">
      <colorScale>
        <cfvo type="num" val="2"/>
        <cfvo type="num" val="7.5"/>
        <color theme="9" tint="0.39997558519241921"/>
        <color rgb="FF99FF66"/>
      </colorScale>
    </cfRule>
  </conditionalFormatting>
  <conditionalFormatting sqref="A243">
    <cfRule type="colorScale" priority="388">
      <colorScale>
        <cfvo type="num" val="2"/>
        <cfvo type="num" val="7.5"/>
        <color theme="9" tint="0.39997558519241921"/>
        <color rgb="FF99FF66"/>
      </colorScale>
    </cfRule>
  </conditionalFormatting>
  <conditionalFormatting sqref="A243">
    <cfRule type="colorScale" priority="387">
      <colorScale>
        <cfvo type="num" val="2"/>
        <cfvo type="num" val="7.5"/>
        <color theme="9" tint="0.39997558519241921"/>
        <color rgb="FF99FF66"/>
      </colorScale>
    </cfRule>
  </conditionalFormatting>
  <conditionalFormatting sqref="A249">
    <cfRule type="colorScale" priority="386">
      <colorScale>
        <cfvo type="num" val="2"/>
        <cfvo type="num" val="7.5"/>
        <color theme="9" tint="0.39997558519241921"/>
        <color rgb="FF99FF66"/>
      </colorScale>
    </cfRule>
  </conditionalFormatting>
  <conditionalFormatting sqref="A249">
    <cfRule type="colorScale" priority="385">
      <colorScale>
        <cfvo type="num" val="2"/>
        <cfvo type="num" val="7.5"/>
        <color theme="9" tint="0.39997558519241921"/>
        <color rgb="FF99FF66"/>
      </colorScale>
    </cfRule>
  </conditionalFormatting>
  <conditionalFormatting sqref="K249">
    <cfRule type="cellIs" dxfId="405" priority="384" operator="greaterThan">
      <formula>6</formula>
    </cfRule>
  </conditionalFormatting>
  <conditionalFormatting sqref="K135">
    <cfRule type="cellIs" dxfId="404" priority="380" operator="greaterThan">
      <formula>6</formula>
    </cfRule>
  </conditionalFormatting>
  <conditionalFormatting sqref="K268">
    <cfRule type="cellIs" dxfId="403" priority="378" operator="greaterThan">
      <formula>6</formula>
    </cfRule>
  </conditionalFormatting>
  <conditionalFormatting sqref="P268">
    <cfRule type="cellIs" dxfId="402" priority="377" operator="greaterThan">
      <formula>0.7</formula>
    </cfRule>
  </conditionalFormatting>
  <conditionalFormatting sqref="A208">
    <cfRule type="colorScale" priority="367">
      <colorScale>
        <cfvo type="num" val="2"/>
        <cfvo type="num" val="7.5"/>
        <color theme="9" tint="0.39997558519241921"/>
        <color rgb="FF99FF66"/>
      </colorScale>
    </cfRule>
  </conditionalFormatting>
  <conditionalFormatting sqref="A207">
    <cfRule type="colorScale" priority="366">
      <colorScale>
        <cfvo type="num" val="2"/>
        <cfvo type="num" val="7.5"/>
        <color theme="9" tint="0.39997558519241921"/>
        <color rgb="FF99FF66"/>
      </colorScale>
    </cfRule>
  </conditionalFormatting>
  <conditionalFormatting sqref="A204">
    <cfRule type="colorScale" priority="358">
      <colorScale>
        <cfvo type="num" val="2"/>
        <cfvo type="num" val="7.5"/>
        <color theme="9" tint="0.39997558519241921"/>
        <color rgb="FF99FF66"/>
      </colorScale>
    </cfRule>
  </conditionalFormatting>
  <conditionalFormatting sqref="A204">
    <cfRule type="colorScale" priority="357">
      <colorScale>
        <cfvo type="num" val="2"/>
        <cfvo type="num" val="7.5"/>
        <color theme="9" tint="0.39997558519241921"/>
        <color rgb="FF99FF66"/>
      </colorScale>
    </cfRule>
  </conditionalFormatting>
  <conditionalFormatting sqref="A204">
    <cfRule type="colorScale" priority="356">
      <colorScale>
        <cfvo type="num" val="2"/>
        <cfvo type="num" val="7.5"/>
        <color theme="9" tint="0.39997558519241921"/>
        <color rgb="FF99FF66"/>
      </colorScale>
    </cfRule>
  </conditionalFormatting>
  <conditionalFormatting sqref="A204">
    <cfRule type="colorScale" priority="355">
      <colorScale>
        <cfvo type="num" val="2"/>
        <cfvo type="num" val="7.5"/>
        <color theme="9" tint="0.39997558519241921"/>
        <color rgb="FF99FF66"/>
      </colorScale>
    </cfRule>
  </conditionalFormatting>
  <conditionalFormatting sqref="A204">
    <cfRule type="colorScale" priority="354">
      <colorScale>
        <cfvo type="num" val="2"/>
        <cfvo type="num" val="7.5"/>
        <color theme="9" tint="0.39997558519241921"/>
        <color rgb="FF99FF66"/>
      </colorScale>
    </cfRule>
  </conditionalFormatting>
  <conditionalFormatting sqref="A204">
    <cfRule type="colorScale" priority="353">
      <colorScale>
        <cfvo type="num" val="2"/>
        <cfvo type="num" val="7.5"/>
        <color theme="9" tint="0.39997558519241921"/>
        <color rgb="FF99FF66"/>
      </colorScale>
    </cfRule>
  </conditionalFormatting>
  <conditionalFormatting sqref="A202">
    <cfRule type="colorScale" priority="345">
      <colorScale>
        <cfvo type="num" val="2"/>
        <cfvo type="num" val="7.5"/>
        <color theme="9" tint="0.39997558519241921"/>
        <color rgb="FF99FF66"/>
      </colorScale>
    </cfRule>
  </conditionalFormatting>
  <conditionalFormatting sqref="A203">
    <cfRule type="colorScale" priority="343">
      <colorScale>
        <cfvo type="num" val="2"/>
        <cfvo type="num" val="7.5"/>
        <color theme="9" tint="0.39997558519241921"/>
        <color rgb="FF99FF66"/>
      </colorScale>
    </cfRule>
  </conditionalFormatting>
  <conditionalFormatting sqref="K99:L99">
    <cfRule type="cellIs" dxfId="401" priority="342" operator="greaterThan">
      <formula>6</formula>
    </cfRule>
  </conditionalFormatting>
  <conditionalFormatting sqref="P99:Q99">
    <cfRule type="cellIs" dxfId="400" priority="341" operator="greaterThan">
      <formula>0.6</formula>
    </cfRule>
  </conditionalFormatting>
  <conditionalFormatting sqref="A171">
    <cfRule type="colorScale" priority="336">
      <colorScale>
        <cfvo type="num" val="2"/>
        <cfvo type="num" val="7.5"/>
        <color theme="9" tint="0.39997558519241921"/>
        <color rgb="FF99FF66"/>
      </colorScale>
    </cfRule>
  </conditionalFormatting>
  <conditionalFormatting sqref="A171">
    <cfRule type="colorScale" priority="335">
      <colorScale>
        <cfvo type="num" val="2"/>
        <cfvo type="num" val="7.5"/>
        <color theme="9" tint="0.39997558519241921"/>
        <color rgb="FF99FF66"/>
      </colorScale>
    </cfRule>
  </conditionalFormatting>
  <conditionalFormatting sqref="A171">
    <cfRule type="colorScale" priority="334">
      <colorScale>
        <cfvo type="num" val="2"/>
        <cfvo type="num" val="7.5"/>
        <color theme="9" tint="0.39997558519241921"/>
        <color rgb="FF99FF66"/>
      </colorScale>
    </cfRule>
  </conditionalFormatting>
  <conditionalFormatting sqref="K171">
    <cfRule type="cellIs" dxfId="399" priority="332" operator="greaterThan">
      <formula>6</formula>
    </cfRule>
  </conditionalFormatting>
  <conditionalFormatting sqref="D276 D280 D283 O283">
    <cfRule type="cellIs" dxfId="398" priority="329" operator="between">
      <formula>4.75</formula>
      <formula>5.05</formula>
    </cfRule>
    <cfRule type="cellIs" dxfId="397" priority="330" operator="lessThan">
      <formula>4.75</formula>
    </cfRule>
    <cfRule type="cellIs" dxfId="396" priority="331" operator="greaterThan">
      <formula>5.05</formula>
    </cfRule>
  </conditionalFormatting>
  <conditionalFormatting sqref="O280 S280:S283 O283 S276 O276">
    <cfRule type="cellIs" dxfId="395" priority="328" operator="greaterThan">
      <formula>6</formula>
    </cfRule>
  </conditionalFormatting>
  <conditionalFormatting sqref="O280 O276">
    <cfRule type="cellIs" dxfId="394" priority="325" operator="between">
      <formula>4.75</formula>
      <formula>5.05</formula>
    </cfRule>
    <cfRule type="cellIs" dxfId="393" priority="326" operator="lessThan">
      <formula>4.75</formula>
    </cfRule>
    <cfRule type="cellIs" dxfId="392" priority="327" operator="greaterThan">
      <formula>5.05</formula>
    </cfRule>
  </conditionalFormatting>
  <conditionalFormatting sqref="S273:S275">
    <cfRule type="cellIs" dxfId="391" priority="324" operator="greaterThan">
      <formula>6</formula>
    </cfRule>
  </conditionalFormatting>
  <conditionalFormatting sqref="A262">
    <cfRule type="colorScale" priority="318">
      <colorScale>
        <cfvo type="num" val="2"/>
        <cfvo type="num" val="7.5"/>
        <color theme="9" tint="0.39997558519241921"/>
        <color rgb="FF99FF66"/>
      </colorScale>
    </cfRule>
  </conditionalFormatting>
  <conditionalFormatting sqref="A262">
    <cfRule type="colorScale" priority="317">
      <colorScale>
        <cfvo type="num" val="2"/>
        <cfvo type="num" val="7.5"/>
        <color theme="9" tint="0.39997558519241921"/>
        <color rgb="FF99FF66"/>
      </colorScale>
    </cfRule>
  </conditionalFormatting>
  <conditionalFormatting sqref="A262">
    <cfRule type="colorScale" priority="316">
      <colorScale>
        <cfvo type="num" val="2"/>
        <cfvo type="num" val="7.5"/>
        <color theme="9" tint="0.39997558519241921"/>
        <color rgb="FF99FF66"/>
      </colorScale>
    </cfRule>
  </conditionalFormatting>
  <conditionalFormatting sqref="A262">
    <cfRule type="colorScale" priority="315">
      <colorScale>
        <cfvo type="num" val="2"/>
        <cfvo type="num" val="7.5"/>
        <color theme="9" tint="0.39997558519241921"/>
        <color rgb="FF99FF66"/>
      </colorScale>
    </cfRule>
  </conditionalFormatting>
  <conditionalFormatting sqref="K113">
    <cfRule type="cellIs" dxfId="390" priority="307" operator="greaterThan">
      <formula>6</formula>
    </cfRule>
  </conditionalFormatting>
  <conditionalFormatting sqref="A79">
    <cfRule type="colorScale" priority="306">
      <colorScale>
        <cfvo type="num" val="2"/>
        <cfvo type="num" val="7.5"/>
        <color theme="9" tint="0.39997558519241921"/>
        <color rgb="FF99FF66"/>
      </colorScale>
    </cfRule>
  </conditionalFormatting>
  <conditionalFormatting sqref="A79">
    <cfRule type="colorScale" priority="305">
      <colorScale>
        <cfvo type="num" val="2"/>
        <cfvo type="num" val="7.5"/>
        <color theme="9" tint="0.39997558519241921"/>
        <color rgb="FF99FF66"/>
      </colorScale>
    </cfRule>
  </conditionalFormatting>
  <conditionalFormatting sqref="A79">
    <cfRule type="colorScale" priority="304">
      <colorScale>
        <cfvo type="num" val="2"/>
        <cfvo type="num" val="7.5"/>
        <color theme="9" tint="0.39997558519241921"/>
        <color rgb="FF99FF66"/>
      </colorScale>
    </cfRule>
  </conditionalFormatting>
  <conditionalFormatting sqref="A79">
    <cfRule type="colorScale" priority="303">
      <colorScale>
        <cfvo type="num" val="2"/>
        <cfvo type="num" val="7.5"/>
        <color theme="9" tint="0.39997558519241921"/>
        <color rgb="FF99FF66"/>
      </colorScale>
    </cfRule>
  </conditionalFormatting>
  <conditionalFormatting sqref="K79:L79">
    <cfRule type="cellIs" dxfId="389" priority="299" operator="greaterThan">
      <formula>6</formula>
    </cfRule>
  </conditionalFormatting>
  <conditionalFormatting sqref="P79:Q79">
    <cfRule type="cellIs" dxfId="388" priority="298" operator="greaterThan">
      <formula>0.7</formula>
    </cfRule>
  </conditionalFormatting>
  <conditionalFormatting sqref="A261">
    <cfRule type="colorScale" priority="297">
      <colorScale>
        <cfvo type="num" val="2"/>
        <cfvo type="num" val="7.5"/>
        <color theme="9" tint="0.39997558519241921"/>
        <color rgb="FF99FF66"/>
      </colorScale>
    </cfRule>
  </conditionalFormatting>
  <conditionalFormatting sqref="K261">
    <cfRule type="cellIs" dxfId="387" priority="296" operator="greaterThan">
      <formula>6</formula>
    </cfRule>
  </conditionalFormatting>
  <conditionalFormatting sqref="A116">
    <cfRule type="colorScale" priority="294">
      <colorScale>
        <cfvo type="num" val="2"/>
        <cfvo type="num" val="7.5"/>
        <color theme="9" tint="0.39997558519241921"/>
        <color rgb="FF99FF66"/>
      </colorScale>
    </cfRule>
  </conditionalFormatting>
  <conditionalFormatting sqref="A116">
    <cfRule type="colorScale" priority="293">
      <colorScale>
        <cfvo type="num" val="2"/>
        <cfvo type="num" val="7.5"/>
        <color theme="9" tint="0.39997558519241921"/>
        <color rgb="FF99FF66"/>
      </colorScale>
    </cfRule>
  </conditionalFormatting>
  <conditionalFormatting sqref="A116">
    <cfRule type="colorScale" priority="292">
      <colorScale>
        <cfvo type="num" val="2"/>
        <cfvo type="num" val="7.5"/>
        <color theme="9" tint="0.39997558519241921"/>
        <color rgb="FF99FF66"/>
      </colorScale>
    </cfRule>
  </conditionalFormatting>
  <conditionalFormatting sqref="K116">
    <cfRule type="cellIs" dxfId="386" priority="291" operator="greaterThan">
      <formula>6</formula>
    </cfRule>
  </conditionalFormatting>
  <conditionalFormatting sqref="K153">
    <cfRule type="cellIs" dxfId="385" priority="284" operator="greaterThan">
      <formula>6</formula>
    </cfRule>
  </conditionalFormatting>
  <conditionalFormatting sqref="K118">
    <cfRule type="cellIs" dxfId="384" priority="290" operator="greaterThan">
      <formula>6</formula>
    </cfRule>
  </conditionalFormatting>
  <conditionalFormatting sqref="K148:L148">
    <cfRule type="cellIs" dxfId="383" priority="287" operator="greaterThan">
      <formula>6</formula>
    </cfRule>
  </conditionalFormatting>
  <conditionalFormatting sqref="K149:L149">
    <cfRule type="cellIs" dxfId="382" priority="286" operator="greaterThan">
      <formula>6</formula>
    </cfRule>
  </conditionalFormatting>
  <conditionalFormatting sqref="K151:L151">
    <cfRule type="cellIs" dxfId="381" priority="285" operator="greaterThan">
      <formula>6</formula>
    </cfRule>
  </conditionalFormatting>
  <conditionalFormatting sqref="A82">
    <cfRule type="colorScale" priority="280">
      <colorScale>
        <cfvo type="num" val="2"/>
        <cfvo type="num" val="7.5"/>
        <color theme="9" tint="0.39997558519241921"/>
        <color rgb="FF99FF66"/>
      </colorScale>
    </cfRule>
  </conditionalFormatting>
  <conditionalFormatting sqref="A82">
    <cfRule type="colorScale" priority="279">
      <colorScale>
        <cfvo type="num" val="2"/>
        <cfvo type="num" val="7.5"/>
        <color theme="9" tint="0.39997558519241921"/>
        <color rgb="FF99FF66"/>
      </colorScale>
    </cfRule>
  </conditionalFormatting>
  <conditionalFormatting sqref="A82">
    <cfRule type="colorScale" priority="278">
      <colorScale>
        <cfvo type="num" val="2"/>
        <cfvo type="num" val="7.5"/>
        <color theme="9" tint="0.39997558519241921"/>
        <color rgb="FF99FF66"/>
      </colorScale>
    </cfRule>
  </conditionalFormatting>
  <conditionalFormatting sqref="K78:L78">
    <cfRule type="cellIs" dxfId="380" priority="277" operator="greaterThan">
      <formula>6</formula>
    </cfRule>
  </conditionalFormatting>
  <conditionalFormatting sqref="K82">
    <cfRule type="cellIs" dxfId="379" priority="276" operator="greaterThan">
      <formula>6</formula>
    </cfRule>
  </conditionalFormatting>
  <conditionalFormatting sqref="P78:Q78">
    <cfRule type="cellIs" dxfId="378" priority="275" operator="greaterThan">
      <formula>0.7</formula>
    </cfRule>
  </conditionalFormatting>
  <conditionalFormatting sqref="P82">
    <cfRule type="cellIs" dxfId="377" priority="274" operator="greaterThan">
      <formula>0.7</formula>
    </cfRule>
  </conditionalFormatting>
  <conditionalFormatting sqref="A58">
    <cfRule type="colorScale" priority="273">
      <colorScale>
        <cfvo type="num" val="2"/>
        <cfvo type="num" val="7.5"/>
        <color theme="9" tint="0.39997558519241921"/>
        <color rgb="FF99FF66"/>
      </colorScale>
    </cfRule>
  </conditionalFormatting>
  <conditionalFormatting sqref="K58:L58">
    <cfRule type="cellIs" dxfId="376" priority="272" operator="greaterThan">
      <formula>6</formula>
    </cfRule>
  </conditionalFormatting>
  <conditionalFormatting sqref="P58:Q58">
    <cfRule type="cellIs" dxfId="375" priority="271" operator="greaterThan">
      <formula>0.7</formula>
    </cfRule>
  </conditionalFormatting>
  <conditionalFormatting sqref="A175">
    <cfRule type="colorScale" priority="249">
      <colorScale>
        <cfvo type="num" val="2"/>
        <cfvo type="num" val="7.5"/>
        <color theme="9" tint="0.39997558519241921"/>
        <color rgb="FF99FF66"/>
      </colorScale>
    </cfRule>
  </conditionalFormatting>
  <conditionalFormatting sqref="A175">
    <cfRule type="colorScale" priority="248">
      <colorScale>
        <cfvo type="num" val="2"/>
        <cfvo type="num" val="7.5"/>
        <color theme="9" tint="0.39997558519241921"/>
        <color rgb="FF99FF66"/>
      </colorScale>
    </cfRule>
  </conditionalFormatting>
  <conditionalFormatting sqref="K175:L175">
    <cfRule type="cellIs" dxfId="374" priority="247" operator="greaterThan">
      <formula>6</formula>
    </cfRule>
  </conditionalFormatting>
  <conditionalFormatting sqref="K259">
    <cfRule type="cellIs" dxfId="373" priority="245" operator="greaterThan">
      <formula>6</formula>
    </cfRule>
  </conditionalFormatting>
  <conditionalFormatting sqref="A259">
    <cfRule type="colorScale" priority="243">
      <colorScale>
        <cfvo type="num" val="2"/>
        <cfvo type="num" val="7.5"/>
        <color theme="9" tint="0.39997558519241921"/>
        <color rgb="FF99FF66"/>
      </colorScale>
    </cfRule>
  </conditionalFormatting>
  <conditionalFormatting sqref="A152">
    <cfRule type="colorScale" priority="242">
      <colorScale>
        <cfvo type="num" val="2"/>
        <cfvo type="num" val="7.5"/>
        <color theme="9" tint="0.39997558519241921"/>
        <color rgb="FF99FF66"/>
      </colorScale>
    </cfRule>
  </conditionalFormatting>
  <conditionalFormatting sqref="A152">
    <cfRule type="colorScale" priority="241">
      <colorScale>
        <cfvo type="num" val="2"/>
        <cfvo type="num" val="7.5"/>
        <color theme="9" tint="0.39997558519241921"/>
        <color rgb="FF99FF66"/>
      </colorScale>
    </cfRule>
  </conditionalFormatting>
  <conditionalFormatting sqref="A152">
    <cfRule type="colorScale" priority="240">
      <colorScale>
        <cfvo type="num" val="2"/>
        <cfvo type="num" val="7.5"/>
        <color theme="9" tint="0.39997558519241921"/>
        <color rgb="FF99FF66"/>
      </colorScale>
    </cfRule>
  </conditionalFormatting>
  <conditionalFormatting sqref="K152:L152">
    <cfRule type="cellIs" dxfId="372" priority="238" operator="greaterThan">
      <formula>6</formula>
    </cfRule>
  </conditionalFormatting>
  <conditionalFormatting sqref="A206">
    <cfRule type="colorScale" priority="237">
      <colorScale>
        <cfvo type="num" val="2"/>
        <cfvo type="num" val="7.5"/>
        <color theme="9" tint="0.39997558519241921"/>
        <color rgb="FF99FF66"/>
      </colorScale>
    </cfRule>
  </conditionalFormatting>
  <conditionalFormatting sqref="K206">
    <cfRule type="cellIs" dxfId="371" priority="236" operator="greaterThan">
      <formula>6</formula>
    </cfRule>
  </conditionalFormatting>
  <conditionalFormatting sqref="P111:Q111">
    <cfRule type="cellIs" dxfId="370" priority="234" operator="greaterThan">
      <formula>0.6</formula>
    </cfRule>
  </conditionalFormatting>
  <conditionalFormatting sqref="K111:L111">
    <cfRule type="cellIs" dxfId="369" priority="233" operator="greaterThan">
      <formula>6</formula>
    </cfRule>
  </conditionalFormatting>
  <conditionalFormatting sqref="A111">
    <cfRule type="colorScale" priority="232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231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230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229">
      <colorScale>
        <cfvo type="num" val="2"/>
        <cfvo type="num" val="7.5"/>
        <color theme="9" tint="0.39997558519241921"/>
        <color rgb="FF99FF66"/>
      </colorScale>
    </cfRule>
  </conditionalFormatting>
  <conditionalFormatting sqref="P62">
    <cfRule type="cellIs" dxfId="368" priority="228" operator="greaterThan">
      <formula>0.7</formula>
    </cfRule>
  </conditionalFormatting>
  <conditionalFormatting sqref="K62">
    <cfRule type="cellIs" dxfId="367" priority="227" operator="greaterThan">
      <formula>6</formula>
    </cfRule>
  </conditionalFormatting>
  <conditionalFormatting sqref="K227:L227">
    <cfRule type="cellIs" dxfId="366" priority="221" operator="greaterThan">
      <formula>6</formula>
    </cfRule>
  </conditionalFormatting>
  <conditionalFormatting sqref="K191">
    <cfRule type="cellIs" dxfId="365" priority="207" operator="greaterThan">
      <formula>6</formula>
    </cfRule>
  </conditionalFormatting>
  <conditionalFormatting sqref="P191">
    <cfRule type="cellIs" dxfId="364" priority="208" operator="greaterThan">
      <formula>0.7</formula>
    </cfRule>
  </conditionalFormatting>
  <conditionalFormatting sqref="A247">
    <cfRule type="colorScale" priority="206">
      <colorScale>
        <cfvo type="num" val="2"/>
        <cfvo type="num" val="7.5"/>
        <color theme="9" tint="0.39997558519241921"/>
        <color rgb="FF99FF66"/>
      </colorScale>
    </cfRule>
  </conditionalFormatting>
  <conditionalFormatting sqref="A247">
    <cfRule type="colorScale" priority="205">
      <colorScale>
        <cfvo type="num" val="2"/>
        <cfvo type="num" val="7.5"/>
        <color theme="9" tint="0.39997558519241921"/>
        <color rgb="FF99FF66"/>
      </colorScale>
    </cfRule>
  </conditionalFormatting>
  <conditionalFormatting sqref="A247">
    <cfRule type="colorScale" priority="204">
      <colorScale>
        <cfvo type="num" val="2"/>
        <cfvo type="num" val="7.5"/>
        <color theme="9" tint="0.39997558519241921"/>
        <color rgb="FF99FF66"/>
      </colorScale>
    </cfRule>
  </conditionalFormatting>
  <conditionalFormatting sqref="K247">
    <cfRule type="cellIs" dxfId="363" priority="203" operator="greaterThan">
      <formula>6</formula>
    </cfRule>
  </conditionalFormatting>
  <conditionalFormatting sqref="A115">
    <cfRule type="colorScale" priority="200">
      <colorScale>
        <cfvo type="num" val="2"/>
        <cfvo type="num" val="7.5"/>
        <color theme="9" tint="0.39997558519241921"/>
        <color rgb="FF99FF66"/>
      </colorScale>
    </cfRule>
  </conditionalFormatting>
  <conditionalFormatting sqref="A115">
    <cfRule type="colorScale" priority="199">
      <colorScale>
        <cfvo type="num" val="2"/>
        <cfvo type="num" val="7.5"/>
        <color theme="9" tint="0.39997558519241921"/>
        <color rgb="FF99FF66"/>
      </colorScale>
    </cfRule>
  </conditionalFormatting>
  <conditionalFormatting sqref="A115">
    <cfRule type="colorScale" priority="198">
      <colorScale>
        <cfvo type="num" val="2"/>
        <cfvo type="num" val="7.5"/>
        <color theme="9" tint="0.39997558519241921"/>
        <color rgb="FF99FF66"/>
      </colorScale>
    </cfRule>
  </conditionalFormatting>
  <conditionalFormatting sqref="K115">
    <cfRule type="cellIs" dxfId="362" priority="197" operator="greaterThan">
      <formula>6</formula>
    </cfRule>
  </conditionalFormatting>
  <conditionalFormatting sqref="K230">
    <cfRule type="cellIs" dxfId="361" priority="196" operator="greaterThan">
      <formula>6</formula>
    </cfRule>
  </conditionalFormatting>
  <conditionalFormatting sqref="A205">
    <cfRule type="colorScale" priority="189">
      <colorScale>
        <cfvo type="num" val="2"/>
        <cfvo type="num" val="7.5"/>
        <color theme="9" tint="0.39997558519241921"/>
        <color rgb="FF99FF66"/>
      </colorScale>
    </cfRule>
  </conditionalFormatting>
  <conditionalFormatting sqref="K205">
    <cfRule type="cellIs" dxfId="360" priority="188" operator="greaterThan">
      <formula>6</formula>
    </cfRule>
  </conditionalFormatting>
  <conditionalFormatting sqref="A136">
    <cfRule type="colorScale" priority="173">
      <colorScale>
        <cfvo type="num" val="2"/>
        <cfvo type="num" val="7.5"/>
        <color theme="9" tint="0.39997558519241921"/>
        <color rgb="FF99FF66"/>
      </colorScale>
    </cfRule>
  </conditionalFormatting>
  <conditionalFormatting sqref="A136">
    <cfRule type="colorScale" priority="172">
      <colorScale>
        <cfvo type="num" val="2"/>
        <cfvo type="num" val="7.5"/>
        <color theme="9" tint="0.39997558519241921"/>
        <color rgb="FF99FF66"/>
      </colorScale>
    </cfRule>
  </conditionalFormatting>
  <conditionalFormatting sqref="A136">
    <cfRule type="colorScale" priority="171">
      <colorScale>
        <cfvo type="num" val="2"/>
        <cfvo type="num" val="7.5"/>
        <color theme="9" tint="0.39997558519241921"/>
        <color rgb="FF99FF66"/>
      </colorScale>
    </cfRule>
  </conditionalFormatting>
  <conditionalFormatting sqref="A136">
    <cfRule type="colorScale" priority="170">
      <colorScale>
        <cfvo type="num" val="2"/>
        <cfvo type="num" val="7.5"/>
        <color theme="9" tint="0.39997558519241921"/>
        <color rgb="FF99FF66"/>
      </colorScale>
    </cfRule>
  </conditionalFormatting>
  <conditionalFormatting sqref="K136:L136">
    <cfRule type="cellIs" dxfId="359" priority="169" operator="greaterThan">
      <formula>6</formula>
    </cfRule>
  </conditionalFormatting>
  <conditionalFormatting sqref="A39">
    <cfRule type="colorScale" priority="164">
      <colorScale>
        <cfvo type="num" val="2"/>
        <cfvo type="num" val="7.5"/>
        <color theme="9" tint="0.39997558519241921"/>
        <color rgb="FF99FF66"/>
      </colorScale>
    </cfRule>
  </conditionalFormatting>
  <conditionalFormatting sqref="A39">
    <cfRule type="colorScale" priority="163">
      <colorScale>
        <cfvo type="num" val="2"/>
        <cfvo type="num" val="7.5"/>
        <color theme="9" tint="0.39997558519241921"/>
        <color rgb="FF99FF66"/>
      </colorScale>
    </cfRule>
  </conditionalFormatting>
  <conditionalFormatting sqref="A39">
    <cfRule type="colorScale" priority="162">
      <colorScale>
        <cfvo type="num" val="2"/>
        <cfvo type="num" val="7.5"/>
        <color theme="9" tint="0.39997558519241921"/>
        <color rgb="FF99FF66"/>
      </colorScale>
    </cfRule>
  </conditionalFormatting>
  <conditionalFormatting sqref="K39">
    <cfRule type="cellIs" dxfId="358" priority="161" operator="greaterThan">
      <formula>6</formula>
    </cfRule>
  </conditionalFormatting>
  <conditionalFormatting sqref="K41">
    <cfRule type="cellIs" dxfId="357" priority="159" operator="greaterThan">
      <formula>6</formula>
    </cfRule>
  </conditionalFormatting>
  <conditionalFormatting sqref="A81">
    <cfRule type="colorScale" priority="157">
      <colorScale>
        <cfvo type="num" val="2"/>
        <cfvo type="num" val="7.5"/>
        <color theme="9" tint="0.39997558519241921"/>
        <color rgb="FF99FF66"/>
      </colorScale>
    </cfRule>
  </conditionalFormatting>
  <conditionalFormatting sqref="A81">
    <cfRule type="colorScale" priority="156">
      <colorScale>
        <cfvo type="num" val="2"/>
        <cfvo type="num" val="7.5"/>
        <color theme="9" tint="0.39997558519241921"/>
        <color rgb="FF99FF66"/>
      </colorScale>
    </cfRule>
  </conditionalFormatting>
  <conditionalFormatting sqref="A81">
    <cfRule type="colorScale" priority="155">
      <colorScale>
        <cfvo type="num" val="2"/>
        <cfvo type="num" val="7.5"/>
        <color theme="9" tint="0.39997558519241921"/>
        <color rgb="FF99FF66"/>
      </colorScale>
    </cfRule>
  </conditionalFormatting>
  <conditionalFormatting sqref="P81:Q81">
    <cfRule type="cellIs" dxfId="356" priority="154" operator="greaterThan">
      <formula>0.7</formula>
    </cfRule>
  </conditionalFormatting>
  <conditionalFormatting sqref="K81:L81">
    <cfRule type="cellIs" dxfId="355" priority="153" operator="greaterThan">
      <formula>6</formula>
    </cfRule>
  </conditionalFormatting>
  <conditionalFormatting sqref="K244">
    <cfRule type="cellIs" dxfId="354" priority="151" operator="greaterThan">
      <formula>6</formula>
    </cfRule>
  </conditionalFormatting>
  <conditionalFormatting sqref="A244">
    <cfRule type="colorScale" priority="150">
      <colorScale>
        <cfvo type="num" val="2"/>
        <cfvo type="num" val="7.5"/>
        <color theme="9" tint="0.39997558519241921"/>
        <color rgb="FF99FF66"/>
      </colorScale>
    </cfRule>
  </conditionalFormatting>
  <conditionalFormatting sqref="A244">
    <cfRule type="colorScale" priority="149">
      <colorScale>
        <cfvo type="num" val="2"/>
        <cfvo type="num" val="7.5"/>
        <color theme="9" tint="0.39997558519241921"/>
        <color rgb="FF99FF66"/>
      </colorScale>
    </cfRule>
  </conditionalFormatting>
  <conditionalFormatting sqref="A244">
    <cfRule type="colorScale" priority="148">
      <colorScale>
        <cfvo type="num" val="2"/>
        <cfvo type="num" val="7.5"/>
        <color theme="9" tint="0.39997558519241921"/>
        <color rgb="FF99FF66"/>
      </colorScale>
    </cfRule>
  </conditionalFormatting>
  <conditionalFormatting sqref="A244">
    <cfRule type="colorScale" priority="147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146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145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144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143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142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141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140">
      <colorScale>
        <cfvo type="num" val="2"/>
        <cfvo type="num" val="7.5"/>
        <color theme="9" tint="0.39997558519241921"/>
        <color rgb="FF99FF66"/>
      </colorScale>
    </cfRule>
  </conditionalFormatting>
  <conditionalFormatting sqref="K61">
    <cfRule type="cellIs" dxfId="353" priority="139" operator="greaterThan">
      <formula>6</formula>
    </cfRule>
  </conditionalFormatting>
  <conditionalFormatting sqref="K62">
    <cfRule type="cellIs" dxfId="352" priority="138" operator="greaterThan">
      <formula>6</formula>
    </cfRule>
  </conditionalFormatting>
  <conditionalFormatting sqref="A63">
    <cfRule type="colorScale" priority="137">
      <colorScale>
        <cfvo type="num" val="2"/>
        <cfvo type="num" val="7.5"/>
        <color theme="9" tint="0.39997558519241921"/>
        <color rgb="FF99FF66"/>
      </colorScale>
    </cfRule>
  </conditionalFormatting>
  <conditionalFormatting sqref="A63">
    <cfRule type="colorScale" priority="136">
      <colorScale>
        <cfvo type="num" val="2"/>
        <cfvo type="num" val="7.5"/>
        <color theme="9" tint="0.39997558519241921"/>
        <color rgb="FF99FF66"/>
      </colorScale>
    </cfRule>
  </conditionalFormatting>
  <conditionalFormatting sqref="A63">
    <cfRule type="colorScale" priority="135">
      <colorScale>
        <cfvo type="num" val="2"/>
        <cfvo type="num" val="7.5"/>
        <color theme="9" tint="0.39997558519241921"/>
        <color rgb="FF99FF66"/>
      </colorScale>
    </cfRule>
  </conditionalFormatting>
  <conditionalFormatting sqref="P63">
    <cfRule type="cellIs" dxfId="351" priority="134" operator="greaterThan">
      <formula>0.7</formula>
    </cfRule>
  </conditionalFormatting>
  <conditionalFormatting sqref="K63">
    <cfRule type="cellIs" dxfId="350" priority="133" operator="greaterThan">
      <formula>6</formula>
    </cfRule>
  </conditionalFormatting>
  <conditionalFormatting sqref="P249">
    <cfRule type="cellIs" dxfId="349" priority="132" operator="greaterThan">
      <formula>0.6</formula>
    </cfRule>
  </conditionalFormatting>
  <conditionalFormatting sqref="P247">
    <cfRule type="cellIs" dxfId="348" priority="131" operator="greaterThan">
      <formula>0.6</formula>
    </cfRule>
  </conditionalFormatting>
  <conditionalFormatting sqref="P246">
    <cfRule type="cellIs" dxfId="347" priority="130" operator="greaterThan">
      <formula>0.6</formula>
    </cfRule>
  </conditionalFormatting>
  <conditionalFormatting sqref="P245">
    <cfRule type="cellIs" dxfId="346" priority="129" operator="greaterThan">
      <formula>0.6</formula>
    </cfRule>
  </conditionalFormatting>
  <conditionalFormatting sqref="P244">
    <cfRule type="cellIs" dxfId="345" priority="128" operator="greaterThan">
      <formula>0.6</formula>
    </cfRule>
  </conditionalFormatting>
  <conditionalFormatting sqref="P243">
    <cfRule type="cellIs" dxfId="344" priority="127" operator="greaterThan">
      <formula>0.6</formula>
    </cfRule>
  </conditionalFormatting>
  <conditionalFormatting sqref="P242">
    <cfRule type="cellIs" dxfId="343" priority="126" operator="greaterThan">
      <formula>0.6</formula>
    </cfRule>
  </conditionalFormatting>
  <conditionalFormatting sqref="P241">
    <cfRule type="cellIs" dxfId="342" priority="125" operator="greaterThan">
      <formula>0.6</formula>
    </cfRule>
  </conditionalFormatting>
  <conditionalFormatting sqref="P259">
    <cfRule type="cellIs" dxfId="341" priority="124" operator="greaterThan">
      <formula>0.6</formula>
    </cfRule>
  </conditionalFormatting>
  <conditionalFormatting sqref="P260">
    <cfRule type="cellIs" dxfId="340" priority="123" operator="greaterThan">
      <formula>0.6</formula>
    </cfRule>
  </conditionalFormatting>
  <conditionalFormatting sqref="P261">
    <cfRule type="cellIs" dxfId="339" priority="122" operator="greaterThan">
      <formula>0.6</formula>
    </cfRule>
  </conditionalFormatting>
  <conditionalFormatting sqref="P262">
    <cfRule type="cellIs" dxfId="338" priority="121" operator="greaterThan">
      <formula>0.6</formula>
    </cfRule>
  </conditionalFormatting>
  <conditionalFormatting sqref="P263">
    <cfRule type="cellIs" dxfId="337" priority="120" operator="greaterThan">
      <formula>0.6</formula>
    </cfRule>
  </conditionalFormatting>
  <conditionalFormatting sqref="P265">
    <cfRule type="cellIs" dxfId="336" priority="118" operator="greaterThan">
      <formula>0.6</formula>
    </cfRule>
  </conditionalFormatting>
  <conditionalFormatting sqref="P266">
    <cfRule type="cellIs" dxfId="335" priority="117" operator="greaterThan">
      <formula>0.6</formula>
    </cfRule>
  </conditionalFormatting>
  <conditionalFormatting sqref="P34">
    <cfRule type="cellIs" dxfId="334" priority="116" operator="greaterThan">
      <formula>0.6</formula>
    </cfRule>
  </conditionalFormatting>
  <conditionalFormatting sqref="P37">
    <cfRule type="cellIs" dxfId="333" priority="115" operator="greaterThan">
      <formula>0.6</formula>
    </cfRule>
  </conditionalFormatting>
  <conditionalFormatting sqref="P36">
    <cfRule type="cellIs" dxfId="332" priority="114" operator="greaterThan">
      <formula>0.6</formula>
    </cfRule>
  </conditionalFormatting>
  <conditionalFormatting sqref="P35">
    <cfRule type="cellIs" dxfId="331" priority="113" operator="greaterThan">
      <formula>0.6</formula>
    </cfRule>
  </conditionalFormatting>
  <conditionalFormatting sqref="P38">
    <cfRule type="cellIs" dxfId="330" priority="112" operator="greaterThan">
      <formula>0.6</formula>
    </cfRule>
  </conditionalFormatting>
  <conditionalFormatting sqref="P39">
    <cfRule type="cellIs" dxfId="329" priority="111" operator="greaterThan">
      <formula>0.6</formula>
    </cfRule>
  </conditionalFormatting>
  <conditionalFormatting sqref="P40">
    <cfRule type="cellIs" dxfId="328" priority="110" operator="greaterThan">
      <formula>0.6</formula>
    </cfRule>
  </conditionalFormatting>
  <conditionalFormatting sqref="P41">
    <cfRule type="cellIs" dxfId="327" priority="109" operator="greaterThan">
      <formula>0.6</formula>
    </cfRule>
  </conditionalFormatting>
  <conditionalFormatting sqref="P98:Q98">
    <cfRule type="cellIs" dxfId="326" priority="108" operator="greaterThan">
      <formula>0.6</formula>
    </cfRule>
  </conditionalFormatting>
  <conditionalFormatting sqref="P115:Q115">
    <cfRule type="cellIs" dxfId="325" priority="97" operator="greaterThan">
      <formula>0.6</formula>
    </cfRule>
  </conditionalFormatting>
  <conditionalFormatting sqref="P93:Q93">
    <cfRule type="cellIs" dxfId="324" priority="104" operator="greaterThan">
      <formula>0.6</formula>
    </cfRule>
  </conditionalFormatting>
  <conditionalFormatting sqref="P96:Q96">
    <cfRule type="cellIs" dxfId="323" priority="105" operator="greaterThan">
      <formula>0.6</formula>
    </cfRule>
  </conditionalFormatting>
  <conditionalFormatting sqref="P94:Q94">
    <cfRule type="cellIs" dxfId="322" priority="102" operator="greaterThan">
      <formula>0.6</formula>
    </cfRule>
  </conditionalFormatting>
  <conditionalFormatting sqref="P120:Q120">
    <cfRule type="cellIs" dxfId="321" priority="92" operator="greaterThan">
      <formula>0.6</formula>
    </cfRule>
  </conditionalFormatting>
  <conditionalFormatting sqref="P91:Q91">
    <cfRule type="cellIs" dxfId="320" priority="101" operator="greaterThan">
      <formula>0.6</formula>
    </cfRule>
  </conditionalFormatting>
  <conditionalFormatting sqref="P112:Q112">
    <cfRule type="cellIs" dxfId="319" priority="100" operator="greaterThan">
      <formula>0.6</formula>
    </cfRule>
  </conditionalFormatting>
  <conditionalFormatting sqref="P113:Q113">
    <cfRule type="cellIs" dxfId="318" priority="99" operator="greaterThan">
      <formula>0.6</formula>
    </cfRule>
  </conditionalFormatting>
  <conditionalFormatting sqref="P114:Q114">
    <cfRule type="cellIs" dxfId="317" priority="98" operator="greaterThan">
      <formula>0.6</formula>
    </cfRule>
  </conditionalFormatting>
  <conditionalFormatting sqref="P116:Q116">
    <cfRule type="cellIs" dxfId="316" priority="96" operator="greaterThan">
      <formula>0.6</formula>
    </cfRule>
  </conditionalFormatting>
  <conditionalFormatting sqref="P117:Q117">
    <cfRule type="cellIs" dxfId="315" priority="95" operator="greaterThan">
      <formula>0.6</formula>
    </cfRule>
  </conditionalFormatting>
  <conditionalFormatting sqref="P118:Q118">
    <cfRule type="cellIs" dxfId="314" priority="94" operator="greaterThan">
      <formula>0.6</formula>
    </cfRule>
  </conditionalFormatting>
  <conditionalFormatting sqref="P119:Q119">
    <cfRule type="cellIs" dxfId="313" priority="93" operator="greaterThan">
      <formula>0.6</formula>
    </cfRule>
  </conditionalFormatting>
  <conditionalFormatting sqref="P128">
    <cfRule type="cellIs" dxfId="312" priority="91" operator="greaterThan">
      <formula>0.6</formula>
    </cfRule>
  </conditionalFormatting>
  <conditionalFormatting sqref="P129">
    <cfRule type="cellIs" dxfId="311" priority="90" operator="greaterThan">
      <formula>0.6</formula>
    </cfRule>
  </conditionalFormatting>
  <conditionalFormatting sqref="P130">
    <cfRule type="cellIs" dxfId="310" priority="89" operator="greaterThan">
      <formula>0.6</formula>
    </cfRule>
  </conditionalFormatting>
  <conditionalFormatting sqref="P131:Q131">
    <cfRule type="cellIs" dxfId="309" priority="88" operator="greaterThan">
      <formula>0.6</formula>
    </cfRule>
  </conditionalFormatting>
  <conditionalFormatting sqref="P133:Q133">
    <cfRule type="cellIs" dxfId="308" priority="87" operator="greaterThan">
      <formula>0.6</formula>
    </cfRule>
  </conditionalFormatting>
  <conditionalFormatting sqref="P134:Q134">
    <cfRule type="cellIs" dxfId="307" priority="86" operator="greaterThan">
      <formula>0.6</formula>
    </cfRule>
  </conditionalFormatting>
  <conditionalFormatting sqref="P135:Q135">
    <cfRule type="cellIs" dxfId="306" priority="85" operator="greaterThan">
      <formula>0.6</formula>
    </cfRule>
  </conditionalFormatting>
  <conditionalFormatting sqref="P136:Q136">
    <cfRule type="cellIs" dxfId="305" priority="84" operator="greaterThan">
      <formula>0.6</formula>
    </cfRule>
  </conditionalFormatting>
  <conditionalFormatting sqref="P137:Q137">
    <cfRule type="cellIs" dxfId="304" priority="83" operator="greaterThan">
      <formula>0.6</formula>
    </cfRule>
  </conditionalFormatting>
  <conditionalFormatting sqref="P152:Q152">
    <cfRule type="cellIs" dxfId="303" priority="82" operator="greaterThan">
      <formula>0.6</formula>
    </cfRule>
  </conditionalFormatting>
  <conditionalFormatting sqref="P153">
    <cfRule type="cellIs" dxfId="302" priority="81" operator="greaterThan">
      <formula>0.6</formula>
    </cfRule>
  </conditionalFormatting>
  <conditionalFormatting sqref="P154">
    <cfRule type="cellIs" dxfId="301" priority="80" operator="greaterThan">
      <formula>0.6</formula>
    </cfRule>
  </conditionalFormatting>
  <conditionalFormatting sqref="P168:Q168">
    <cfRule type="cellIs" dxfId="300" priority="78" operator="greaterThan">
      <formula>0.6</formula>
    </cfRule>
  </conditionalFormatting>
  <conditionalFormatting sqref="P169:Q169">
    <cfRule type="cellIs" dxfId="299" priority="77" operator="greaterThan">
      <formula>0.6</formula>
    </cfRule>
  </conditionalFormatting>
  <conditionalFormatting sqref="P170:Q170">
    <cfRule type="cellIs" dxfId="298" priority="76" operator="greaterThan">
      <formula>0.6</formula>
    </cfRule>
  </conditionalFormatting>
  <conditionalFormatting sqref="P171:Q171">
    <cfRule type="cellIs" dxfId="297" priority="75" operator="greaterThan">
      <formula>0.6</formula>
    </cfRule>
  </conditionalFormatting>
  <conditionalFormatting sqref="P172">
    <cfRule type="cellIs" dxfId="296" priority="73" operator="greaterThan">
      <formula>0.6</formula>
    </cfRule>
  </conditionalFormatting>
  <conditionalFormatting sqref="P173:Q173">
    <cfRule type="cellIs" dxfId="295" priority="72" operator="greaterThan">
      <formula>0.6</formula>
    </cfRule>
  </conditionalFormatting>
  <conditionalFormatting sqref="P175:Q175">
    <cfRule type="cellIs" dxfId="294" priority="71" operator="greaterThan">
      <formula>0.6</formula>
    </cfRule>
  </conditionalFormatting>
  <conditionalFormatting sqref="P176:Q176">
    <cfRule type="cellIs" dxfId="293" priority="70" operator="greaterThan">
      <formula>0.6</formula>
    </cfRule>
  </conditionalFormatting>
  <conditionalFormatting sqref="P203">
    <cfRule type="cellIs" dxfId="292" priority="67" operator="greaterThan">
      <formula>0.6</formula>
    </cfRule>
  </conditionalFormatting>
  <conditionalFormatting sqref="P204">
    <cfRule type="cellIs" dxfId="291" priority="66" operator="greaterThan">
      <formula>0.6</formula>
    </cfRule>
  </conditionalFormatting>
  <conditionalFormatting sqref="P207">
    <cfRule type="cellIs" dxfId="290" priority="65" operator="greaterThan">
      <formula>0.6</formula>
    </cfRule>
  </conditionalFormatting>
  <conditionalFormatting sqref="P206">
    <cfRule type="cellIs" dxfId="289" priority="64" operator="greaterThan">
      <formula>0.6</formula>
    </cfRule>
  </conditionalFormatting>
  <conditionalFormatting sqref="P205:Q205">
    <cfRule type="cellIs" dxfId="288" priority="63" operator="greaterThan">
      <formula>0.6</formula>
    </cfRule>
  </conditionalFormatting>
  <conditionalFormatting sqref="P208:Q208">
    <cfRule type="cellIs" dxfId="287" priority="62" operator="greaterThan">
      <formula>0.6</formula>
    </cfRule>
  </conditionalFormatting>
  <conditionalFormatting sqref="P223">
    <cfRule type="cellIs" dxfId="286" priority="60" operator="greaterThan">
      <formula>0.6</formula>
    </cfRule>
  </conditionalFormatting>
  <conditionalFormatting sqref="P224:Q224">
    <cfRule type="cellIs" dxfId="285" priority="59" operator="greaterThan">
      <formula>0.6</formula>
    </cfRule>
  </conditionalFormatting>
  <conditionalFormatting sqref="P226:Q226">
    <cfRule type="cellIs" dxfId="284" priority="57" operator="greaterThan">
      <formula>0.6</formula>
    </cfRule>
  </conditionalFormatting>
  <conditionalFormatting sqref="P227:Q227">
    <cfRule type="cellIs" dxfId="283" priority="56" operator="greaterThan">
      <formula>0.6</formula>
    </cfRule>
  </conditionalFormatting>
  <conditionalFormatting sqref="P229">
    <cfRule type="cellIs" dxfId="282" priority="54" operator="greaterThan">
      <formula>0.6</formula>
    </cfRule>
  </conditionalFormatting>
  <conditionalFormatting sqref="P230:Q230">
    <cfRule type="cellIs" dxfId="281" priority="53" operator="greaterThan">
      <formula>0.6</formula>
    </cfRule>
  </conditionalFormatting>
  <conditionalFormatting sqref="P232:Q232">
    <cfRule type="cellIs" dxfId="280" priority="52" operator="greaterThan">
      <formula>0.6</formula>
    </cfRule>
  </conditionalFormatting>
  <conditionalFormatting sqref="K112:L112">
    <cfRule type="cellIs" dxfId="279" priority="51" operator="greaterThan">
      <formula>6</formula>
    </cfRule>
  </conditionalFormatting>
  <conditionalFormatting sqref="A132">
    <cfRule type="colorScale" priority="50">
      <colorScale>
        <cfvo type="num" val="2"/>
        <cfvo type="num" val="7.5"/>
        <color theme="9" tint="0.39997558519241921"/>
        <color rgb="FF99FF66"/>
      </colorScale>
    </cfRule>
  </conditionalFormatting>
  <conditionalFormatting sqref="A132">
    <cfRule type="colorScale" priority="49">
      <colorScale>
        <cfvo type="num" val="2"/>
        <cfvo type="num" val="7.5"/>
        <color theme="9" tint="0.39997558519241921"/>
        <color rgb="FF99FF66"/>
      </colorScale>
    </cfRule>
  </conditionalFormatting>
  <conditionalFormatting sqref="A132">
    <cfRule type="colorScale" priority="48">
      <colorScale>
        <cfvo type="num" val="2"/>
        <cfvo type="num" val="7.5"/>
        <color theme="9" tint="0.39997558519241921"/>
        <color rgb="FF99FF66"/>
      </colorScale>
    </cfRule>
  </conditionalFormatting>
  <conditionalFormatting sqref="K132:L132">
    <cfRule type="cellIs" dxfId="278" priority="47" operator="greaterThan">
      <formula>6</formula>
    </cfRule>
  </conditionalFormatting>
  <conditionalFormatting sqref="P132:Q132">
    <cfRule type="cellIs" dxfId="277" priority="46" operator="greaterThan">
      <formula>0.6</formula>
    </cfRule>
  </conditionalFormatting>
  <conditionalFormatting sqref="A190">
    <cfRule type="colorScale" priority="45">
      <colorScale>
        <cfvo type="num" val="2"/>
        <cfvo type="num" val="7.5"/>
        <color theme="9" tint="0.39997558519241921"/>
        <color rgb="FF99FF66"/>
      </colorScale>
    </cfRule>
  </conditionalFormatting>
  <conditionalFormatting sqref="A188">
    <cfRule type="colorScale" priority="44">
      <colorScale>
        <cfvo type="num" val="2"/>
        <cfvo type="num" val="7.5"/>
        <color theme="9" tint="0.39997558519241921"/>
        <color rgb="FF99FF66"/>
      </colorScale>
    </cfRule>
  </conditionalFormatting>
  <conditionalFormatting sqref="P190">
    <cfRule type="cellIs" dxfId="276" priority="43" operator="greaterThan">
      <formula>0.6</formula>
    </cfRule>
  </conditionalFormatting>
  <conditionalFormatting sqref="K190">
    <cfRule type="cellIs" dxfId="275" priority="42" operator="greaterThan">
      <formula>6</formula>
    </cfRule>
  </conditionalFormatting>
  <conditionalFormatting sqref="P188">
    <cfRule type="cellIs" dxfId="274" priority="41" operator="greaterThan">
      <formula>0.6</formula>
    </cfRule>
  </conditionalFormatting>
  <conditionalFormatting sqref="K188">
    <cfRule type="cellIs" dxfId="273" priority="40" operator="greaterThan">
      <formula>6</formula>
    </cfRule>
  </conditionalFormatting>
  <conditionalFormatting sqref="A92">
    <cfRule type="colorScale" priority="39">
      <colorScale>
        <cfvo type="num" val="2"/>
        <cfvo type="num" val="7.5"/>
        <color theme="9" tint="0.39997558519241921"/>
        <color rgb="FF99FF66"/>
      </colorScale>
    </cfRule>
  </conditionalFormatting>
  <conditionalFormatting sqref="A95">
    <cfRule type="colorScale" priority="38">
      <colorScale>
        <cfvo type="num" val="2"/>
        <cfvo type="num" val="7.5"/>
        <color theme="9" tint="0.39997558519241921"/>
        <color rgb="FF99FF66"/>
      </colorScale>
    </cfRule>
  </conditionalFormatting>
  <conditionalFormatting sqref="A95">
    <cfRule type="colorScale" priority="37">
      <colorScale>
        <cfvo type="num" val="2"/>
        <cfvo type="num" val="7.5"/>
        <color theme="9" tint="0.39997558519241921"/>
        <color rgb="FF99FF66"/>
      </colorScale>
    </cfRule>
  </conditionalFormatting>
  <conditionalFormatting sqref="A95">
    <cfRule type="colorScale" priority="36">
      <colorScale>
        <cfvo type="num" val="2"/>
        <cfvo type="num" val="7.5"/>
        <color theme="9" tint="0.39997558519241921"/>
        <color rgb="FF99FF66"/>
      </colorScale>
    </cfRule>
  </conditionalFormatting>
  <conditionalFormatting sqref="A95">
    <cfRule type="colorScale" priority="35">
      <colorScale>
        <cfvo type="num" val="2"/>
        <cfvo type="num" val="7.5"/>
        <color theme="9" tint="0.39997558519241921"/>
        <color rgb="FF99FF66"/>
      </colorScale>
    </cfRule>
  </conditionalFormatting>
  <conditionalFormatting sqref="K92:L92">
    <cfRule type="cellIs" dxfId="272" priority="34" operator="greaterThan">
      <formula>6</formula>
    </cfRule>
  </conditionalFormatting>
  <conditionalFormatting sqref="K95:L95">
    <cfRule type="cellIs" dxfId="271" priority="33" operator="greaterThan">
      <formula>6</formula>
    </cfRule>
  </conditionalFormatting>
  <conditionalFormatting sqref="P92:Q92">
    <cfRule type="cellIs" dxfId="270" priority="32" operator="greaterThan">
      <formula>0.6</formula>
    </cfRule>
  </conditionalFormatting>
  <conditionalFormatting sqref="P95:Q95">
    <cfRule type="cellIs" dxfId="269" priority="31" operator="greaterThan">
      <formula>0.6</formula>
    </cfRule>
  </conditionalFormatting>
  <conditionalFormatting sqref="P97:Q97">
    <cfRule type="cellIs" dxfId="268" priority="30" operator="greaterThan">
      <formula>0.6</formula>
    </cfRule>
  </conditionalFormatting>
  <conditionalFormatting sqref="K97">
    <cfRule type="cellIs" dxfId="267" priority="29" operator="greaterThan">
      <formula>6</formula>
    </cfRule>
  </conditionalFormatting>
  <conditionalFormatting sqref="A174">
    <cfRule type="colorScale" priority="28">
      <colorScale>
        <cfvo type="num" val="2"/>
        <cfvo type="num" val="7.5"/>
        <color theme="9" tint="0.39997558519241921"/>
        <color rgb="FF99FF66"/>
      </colorScale>
    </cfRule>
  </conditionalFormatting>
  <conditionalFormatting sqref="A174">
    <cfRule type="colorScale" priority="27">
      <colorScale>
        <cfvo type="num" val="2"/>
        <cfvo type="num" val="7.5"/>
        <color theme="9" tint="0.39997558519241921"/>
        <color rgb="FF99FF66"/>
      </colorScale>
    </cfRule>
  </conditionalFormatting>
  <conditionalFormatting sqref="A174">
    <cfRule type="colorScale" priority="26">
      <colorScale>
        <cfvo type="num" val="2"/>
        <cfvo type="num" val="7.5"/>
        <color theme="9" tint="0.39997558519241921"/>
        <color rgb="FF99FF66"/>
      </colorScale>
    </cfRule>
  </conditionalFormatting>
  <conditionalFormatting sqref="A174">
    <cfRule type="colorScale" priority="25">
      <colorScale>
        <cfvo type="num" val="2"/>
        <cfvo type="num" val="7.5"/>
        <color theme="9" tint="0.39997558519241921"/>
        <color rgb="FF99FF66"/>
      </colorScale>
    </cfRule>
  </conditionalFormatting>
  <conditionalFormatting sqref="K174">
    <cfRule type="cellIs" dxfId="266" priority="24" operator="greaterThan">
      <formula>6</formula>
    </cfRule>
  </conditionalFormatting>
  <conditionalFormatting sqref="P174:Q174">
    <cfRule type="cellIs" dxfId="265" priority="23" operator="greaterThan">
      <formula>0.6</formula>
    </cfRule>
  </conditionalFormatting>
  <conditionalFormatting sqref="A225">
    <cfRule type="colorScale" priority="22">
      <colorScale>
        <cfvo type="num" val="2"/>
        <cfvo type="num" val="7.5"/>
        <color theme="9" tint="0.39997558519241921"/>
        <color rgb="FF99FF66"/>
      </colorScale>
    </cfRule>
  </conditionalFormatting>
  <conditionalFormatting sqref="A226">
    <cfRule type="colorScale" priority="21">
      <colorScale>
        <cfvo type="num" val="2"/>
        <cfvo type="num" val="7.5"/>
        <color theme="9" tint="0.39997558519241921"/>
        <color rgb="FF99FF66"/>
      </colorScale>
    </cfRule>
  </conditionalFormatting>
  <conditionalFormatting sqref="A228">
    <cfRule type="colorScale" priority="20">
      <colorScale>
        <cfvo type="num" val="2"/>
        <cfvo type="num" val="7.5"/>
        <color theme="9" tint="0.39997558519241921"/>
        <color rgb="FF99FF66"/>
      </colorScale>
    </cfRule>
  </conditionalFormatting>
  <conditionalFormatting sqref="A227">
    <cfRule type="colorScale" priority="19">
      <colorScale>
        <cfvo type="num" val="2"/>
        <cfvo type="num" val="7.5"/>
        <color theme="9" tint="0.39997558519241921"/>
        <color rgb="FF99FF66"/>
      </colorScale>
    </cfRule>
  </conditionalFormatting>
  <conditionalFormatting sqref="K225:L225">
    <cfRule type="cellIs" dxfId="264" priority="18" operator="greaterThan">
      <formula>6</formula>
    </cfRule>
  </conditionalFormatting>
  <conditionalFormatting sqref="P225:Q225">
    <cfRule type="cellIs" dxfId="263" priority="17" operator="greaterThan">
      <formula>0.6</formula>
    </cfRule>
  </conditionalFormatting>
  <conditionalFormatting sqref="K228:L228">
    <cfRule type="cellIs" dxfId="262" priority="16" operator="greaterThan">
      <formula>6</formula>
    </cfRule>
  </conditionalFormatting>
  <conditionalFormatting sqref="P228:Q228">
    <cfRule type="cellIs" dxfId="261" priority="15" operator="greaterThan">
      <formula>0.6</formula>
    </cfRule>
  </conditionalFormatting>
  <conditionalFormatting sqref="K231:L231">
    <cfRule type="cellIs" dxfId="260" priority="14" operator="greaterThan">
      <formula>6</formula>
    </cfRule>
  </conditionalFormatting>
  <conditionalFormatting sqref="P231:Q231">
    <cfRule type="cellIs" dxfId="259" priority="13" operator="greaterThan">
      <formula>0.6</formula>
    </cfRule>
  </conditionalFormatting>
  <conditionalFormatting sqref="A231">
    <cfRule type="colorScale" priority="9">
      <colorScale>
        <cfvo type="num" val="2"/>
        <cfvo type="num" val="7.5"/>
        <color theme="9" tint="0.39997558519241921"/>
        <color rgb="FF99FF66"/>
      </colorScale>
    </cfRule>
  </conditionalFormatting>
  <conditionalFormatting sqref="A231">
    <cfRule type="colorScale" priority="10">
      <colorScale>
        <cfvo type="num" val="2"/>
        <cfvo type="num" val="7.5"/>
        <color theme="9" tint="0.39997558519241921"/>
        <color rgb="FF99FF66"/>
      </colorScale>
    </cfRule>
  </conditionalFormatting>
  <conditionalFormatting sqref="A231">
    <cfRule type="colorScale" priority="12">
      <colorScale>
        <cfvo type="num" val="2"/>
        <cfvo type="num" val="7.5"/>
        <color theme="9" tint="0.39997558519241921"/>
        <color rgb="FF99FF66"/>
      </colorScale>
    </cfRule>
  </conditionalFormatting>
  <conditionalFormatting sqref="A231">
    <cfRule type="colorScale" priority="11">
      <colorScale>
        <cfvo type="num" val="2"/>
        <cfvo type="num" val="7.5"/>
        <color theme="9" tint="0.39997558519241921"/>
        <color rgb="FF99FF66"/>
      </colorScale>
    </cfRule>
  </conditionalFormatting>
  <conditionalFormatting sqref="A150">
    <cfRule type="colorScale" priority="8">
      <colorScale>
        <cfvo type="num" val="2"/>
        <cfvo type="num" val="7.5"/>
        <color theme="9" tint="0.39997558519241921"/>
        <color rgb="FF99FF66"/>
      </colorScale>
    </cfRule>
  </conditionalFormatting>
  <conditionalFormatting sqref="A150">
    <cfRule type="colorScale" priority="7">
      <colorScale>
        <cfvo type="num" val="2"/>
        <cfvo type="num" val="7.5"/>
        <color theme="9" tint="0.39997558519241921"/>
        <color rgb="FF99FF66"/>
      </colorScale>
    </cfRule>
  </conditionalFormatting>
  <conditionalFormatting sqref="A150">
    <cfRule type="colorScale" priority="6">
      <colorScale>
        <cfvo type="num" val="2"/>
        <cfvo type="num" val="7.5"/>
        <color theme="9" tint="0.39997558519241921"/>
        <color rgb="FF99FF66"/>
      </colorScale>
    </cfRule>
  </conditionalFormatting>
  <conditionalFormatting sqref="P150:Q150">
    <cfRule type="cellIs" dxfId="258" priority="5" operator="greaterThan">
      <formula>0.6</formula>
    </cfRule>
  </conditionalFormatting>
  <conditionalFormatting sqref="K150:L150">
    <cfRule type="cellIs" dxfId="257" priority="4" operator="greaterThan">
      <formula>6</formula>
    </cfRule>
  </conditionalFormatting>
  <conditionalFormatting sqref="A264">
    <cfRule type="colorScale" priority="3">
      <colorScale>
        <cfvo type="num" val="2"/>
        <cfvo type="num" val="7.5"/>
        <color theme="9" tint="0.39997558519241921"/>
        <color rgb="FF99FF66"/>
      </colorScale>
    </cfRule>
  </conditionalFormatting>
  <conditionalFormatting sqref="K264">
    <cfRule type="cellIs" dxfId="256" priority="2" operator="greaterThan">
      <formula>6</formula>
    </cfRule>
  </conditionalFormatting>
  <conditionalFormatting sqref="P264">
    <cfRule type="cellIs" dxfId="255" priority="1" operator="greaterThan">
      <formula>0.6</formula>
    </cfRule>
  </conditionalFormatting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8"/>
  <sheetViews>
    <sheetView tabSelected="1" workbookViewId="0">
      <selection activeCell="B237" sqref="B237"/>
    </sheetView>
  </sheetViews>
  <sheetFormatPr defaultRowHeight="12.75" x14ac:dyDescent="0.2"/>
  <cols>
    <col min="1" max="4" width="4.28515625" customWidth="1"/>
    <col min="5" max="5" width="2.7109375" customWidth="1"/>
    <col min="6" max="6" width="2.85546875" customWidth="1"/>
    <col min="7" max="21" width="4.28515625" customWidth="1"/>
    <col min="22" max="22" width="5.28515625" customWidth="1"/>
  </cols>
  <sheetData>
    <row r="1" spans="1:23" ht="18" x14ac:dyDescent="0.25">
      <c r="A1" s="265"/>
      <c r="B1" s="53"/>
      <c r="C1" s="53"/>
      <c r="D1" s="53"/>
      <c r="E1" s="53"/>
      <c r="F1" s="53"/>
      <c r="Q1" s="85"/>
      <c r="R1" s="85"/>
      <c r="S1" s="85" t="s">
        <v>202</v>
      </c>
      <c r="T1" s="85"/>
      <c r="U1" s="85"/>
    </row>
    <row r="2" spans="1:23" ht="18" x14ac:dyDescent="0.25">
      <c r="O2" s="85" t="s">
        <v>330</v>
      </c>
    </row>
    <row r="3" spans="1:23" x14ac:dyDescent="0.2">
      <c r="A3" s="428" t="s">
        <v>379</v>
      </c>
      <c r="B3" s="429"/>
      <c r="C3" s="429"/>
      <c r="D3" s="429"/>
      <c r="E3" s="430"/>
    </row>
    <row r="4" spans="1:23" ht="15.75" x14ac:dyDescent="0.25">
      <c r="A4" s="431"/>
      <c r="B4" s="432"/>
      <c r="C4" s="432"/>
      <c r="D4" s="432"/>
      <c r="E4" s="433"/>
      <c r="O4" s="253"/>
      <c r="P4" s="53"/>
      <c r="Q4" s="53"/>
      <c r="R4" s="13"/>
      <c r="S4" s="53"/>
      <c r="T4" s="53"/>
      <c r="U4" s="53"/>
    </row>
    <row r="5" spans="1:23" x14ac:dyDescent="0.2">
      <c r="H5" s="381" t="s">
        <v>127</v>
      </c>
      <c r="I5" s="381"/>
      <c r="J5" s="11" t="s">
        <v>100</v>
      </c>
      <c r="K5" s="381" t="s">
        <v>99</v>
      </c>
      <c r="L5" s="381"/>
      <c r="M5" s="11" t="s">
        <v>62</v>
      </c>
      <c r="R5" s="343" t="s">
        <v>378</v>
      </c>
      <c r="S5" s="343"/>
      <c r="T5" s="343"/>
      <c r="U5" s="343"/>
      <c r="V5" s="333"/>
    </row>
    <row r="6" spans="1:23" ht="15" x14ac:dyDescent="0.2">
      <c r="A6" s="65"/>
      <c r="B6" s="65"/>
      <c r="C6" s="65"/>
      <c r="D6" s="65"/>
      <c r="E6" s="65"/>
      <c r="F6" s="390" t="s">
        <v>27</v>
      </c>
      <c r="G6" s="390"/>
      <c r="H6" s="66" t="s">
        <v>128</v>
      </c>
      <c r="I6" s="66" t="s">
        <v>129</v>
      </c>
      <c r="J6" s="323" t="s">
        <v>96</v>
      </c>
      <c r="K6" s="323" t="s">
        <v>0</v>
      </c>
      <c r="L6" s="66" t="s">
        <v>1</v>
      </c>
      <c r="M6" s="323" t="s">
        <v>63</v>
      </c>
      <c r="N6" s="426" t="s">
        <v>2</v>
      </c>
      <c r="O6" s="426"/>
      <c r="P6" s="426"/>
      <c r="Q6" s="65"/>
      <c r="R6" s="240" t="s">
        <v>214</v>
      </c>
      <c r="S6" s="211"/>
      <c r="T6" s="211"/>
      <c r="U6" s="211"/>
      <c r="V6" s="65"/>
    </row>
    <row r="7" spans="1:23" ht="15.75" x14ac:dyDescent="0.25">
      <c r="A7" s="374" t="s">
        <v>261</v>
      </c>
      <c r="B7" s="374"/>
      <c r="C7" s="374"/>
      <c r="D7" s="374"/>
      <c r="E7" s="374"/>
      <c r="F7" s="410">
        <f>H7/(H7+I7)</f>
        <v>0.57199999999999995</v>
      </c>
      <c r="G7" s="410"/>
      <c r="H7" s="283">
        <f>I198</f>
        <v>286</v>
      </c>
      <c r="I7" s="283">
        <f>J198</f>
        <v>214</v>
      </c>
      <c r="J7" s="61" t="s">
        <v>263</v>
      </c>
      <c r="K7" s="287">
        <f>N198</f>
        <v>32</v>
      </c>
      <c r="L7" s="287">
        <f>O198</f>
        <v>18</v>
      </c>
      <c r="M7" s="284">
        <f>H198</f>
        <v>4.7777777777777777</v>
      </c>
      <c r="N7" s="360" t="s">
        <v>175</v>
      </c>
      <c r="O7" s="375"/>
      <c r="P7" s="375"/>
      <c r="Q7" s="375"/>
      <c r="R7" s="328" t="s">
        <v>287</v>
      </c>
      <c r="S7" s="328"/>
      <c r="T7" s="328"/>
      <c r="U7" s="328"/>
      <c r="V7" s="344"/>
    </row>
    <row r="8" spans="1:23" ht="15.75" x14ac:dyDescent="0.25">
      <c r="A8" s="409" t="s">
        <v>136</v>
      </c>
      <c r="B8" s="409"/>
      <c r="C8" s="409"/>
      <c r="D8" s="409"/>
      <c r="E8" s="409"/>
      <c r="F8" s="410">
        <f>H8/(H8+I8)</f>
        <v>0.54545454545454541</v>
      </c>
      <c r="G8" s="410"/>
      <c r="H8" s="285">
        <f>I141</f>
        <v>300</v>
      </c>
      <c r="I8" s="285">
        <f>J141</f>
        <v>250</v>
      </c>
      <c r="J8" s="61" t="s">
        <v>382</v>
      </c>
      <c r="K8" s="287">
        <f>N141</f>
        <v>32</v>
      </c>
      <c r="L8" s="287">
        <f>O141</f>
        <v>23</v>
      </c>
      <c r="M8" s="284">
        <f>H141</f>
        <v>4.7777777777777777</v>
      </c>
      <c r="N8" s="420" t="s">
        <v>350</v>
      </c>
      <c r="O8" s="420"/>
      <c r="P8" s="420"/>
      <c r="Q8" s="420"/>
      <c r="R8" s="327" t="s">
        <v>292</v>
      </c>
      <c r="S8" s="377"/>
      <c r="T8" s="377"/>
      <c r="U8" s="377"/>
      <c r="V8" s="344"/>
    </row>
    <row r="9" spans="1:23" ht="15.75" x14ac:dyDescent="0.25">
      <c r="A9" s="440" t="s">
        <v>126</v>
      </c>
      <c r="B9" s="440"/>
      <c r="C9" s="440"/>
      <c r="D9" s="440"/>
      <c r="E9" s="440"/>
      <c r="F9" s="441">
        <f>H9/(H9+I9)</f>
        <v>0.53636363636363638</v>
      </c>
      <c r="G9" s="441"/>
      <c r="H9" s="350">
        <f>I234</f>
        <v>295</v>
      </c>
      <c r="I9" s="350">
        <f>J234</f>
        <v>255</v>
      </c>
      <c r="J9" s="351" t="s">
        <v>376</v>
      </c>
      <c r="K9" s="205">
        <f>N234</f>
        <v>33</v>
      </c>
      <c r="L9" s="205">
        <f>O234</f>
        <v>22</v>
      </c>
      <c r="M9" s="352">
        <f>H234</f>
        <v>4.4375</v>
      </c>
      <c r="N9" s="443" t="s">
        <v>264</v>
      </c>
      <c r="O9" s="443"/>
      <c r="P9" s="443"/>
      <c r="Q9" s="443"/>
      <c r="R9" s="353" t="s">
        <v>98</v>
      </c>
      <c r="S9" s="353"/>
      <c r="T9" s="353"/>
      <c r="U9" s="353"/>
      <c r="V9" s="354"/>
      <c r="W9" s="53"/>
    </row>
    <row r="10" spans="1:23" ht="15.75" x14ac:dyDescent="0.25">
      <c r="A10" s="376" t="s">
        <v>138</v>
      </c>
      <c r="B10" s="376"/>
      <c r="C10" s="376"/>
      <c r="D10" s="376"/>
      <c r="E10" s="376"/>
      <c r="F10" s="441">
        <f>H10/(H10+I10)</f>
        <v>0.51818181818181819</v>
      </c>
      <c r="G10" s="441"/>
      <c r="H10" s="366">
        <f>I46</f>
        <v>285</v>
      </c>
      <c r="I10" s="366">
        <f>J46</f>
        <v>265</v>
      </c>
      <c r="J10" s="351" t="s">
        <v>306</v>
      </c>
      <c r="K10" s="367">
        <f>N46</f>
        <v>27</v>
      </c>
      <c r="L10" s="367">
        <f>O46</f>
        <v>28</v>
      </c>
      <c r="M10" s="352">
        <f>H46</f>
        <v>5.2222222222222223</v>
      </c>
      <c r="N10" s="354" t="s">
        <v>103</v>
      </c>
      <c r="O10" s="354"/>
      <c r="P10" s="354"/>
      <c r="Q10" s="354"/>
      <c r="R10" s="353" t="s">
        <v>372</v>
      </c>
      <c r="S10" s="354"/>
      <c r="T10" s="354"/>
      <c r="U10" s="354"/>
      <c r="V10" s="354"/>
      <c r="W10" s="53"/>
    </row>
    <row r="11" spans="1:23" ht="15.75" x14ac:dyDescent="0.25">
      <c r="A11" s="437" t="s">
        <v>137</v>
      </c>
      <c r="B11" s="437"/>
      <c r="C11" s="437"/>
      <c r="D11" s="437"/>
      <c r="E11" s="437"/>
      <c r="F11" s="438">
        <f>H11/(H11+I11)</f>
        <v>0.51090909090909087</v>
      </c>
      <c r="G11" s="438"/>
      <c r="H11" s="369">
        <f>I105</f>
        <v>281</v>
      </c>
      <c r="I11" s="369">
        <f>J105</f>
        <v>269</v>
      </c>
      <c r="J11" s="370" t="s">
        <v>377</v>
      </c>
      <c r="K11" s="274">
        <f>N105</f>
        <v>30</v>
      </c>
      <c r="L11" s="274">
        <f>O105</f>
        <v>25</v>
      </c>
      <c r="M11" s="371">
        <f>H105</f>
        <v>4.9444444444444446</v>
      </c>
      <c r="N11" s="439" t="s">
        <v>143</v>
      </c>
      <c r="O11" s="439"/>
      <c r="P11" s="439"/>
      <c r="Q11" s="439"/>
      <c r="R11" s="372" t="s">
        <v>371</v>
      </c>
      <c r="S11" s="373"/>
      <c r="T11" s="373"/>
      <c r="U11" s="373"/>
      <c r="V11" s="354"/>
      <c r="W11" s="53"/>
    </row>
    <row r="12" spans="1:23" ht="15.75" x14ac:dyDescent="0.25">
      <c r="A12" s="440" t="s">
        <v>68</v>
      </c>
      <c r="B12" s="440"/>
      <c r="C12" s="440"/>
      <c r="D12" s="440"/>
      <c r="E12" s="440"/>
      <c r="F12" s="441">
        <f t="shared" ref="F12" si="0">H12/(H12+I12)</f>
        <v>0.50727272727272732</v>
      </c>
      <c r="G12" s="441"/>
      <c r="H12" s="350">
        <f>I216</f>
        <v>279</v>
      </c>
      <c r="I12" s="350">
        <f>J216</f>
        <v>271</v>
      </c>
      <c r="J12" s="351" t="s">
        <v>305</v>
      </c>
      <c r="K12" s="122">
        <f>N216</f>
        <v>28</v>
      </c>
      <c r="L12" s="122">
        <f>O216</f>
        <v>27</v>
      </c>
      <c r="M12" s="352">
        <f>H216</f>
        <v>5</v>
      </c>
      <c r="N12" s="442" t="s">
        <v>69</v>
      </c>
      <c r="O12" s="442"/>
      <c r="P12" s="442"/>
      <c r="Q12" s="442"/>
      <c r="R12" s="378" t="s">
        <v>263</v>
      </c>
      <c r="S12" s="353"/>
      <c r="T12" s="353"/>
      <c r="U12" s="353"/>
      <c r="V12" s="354"/>
      <c r="W12" s="53"/>
    </row>
    <row r="13" spans="1:23" ht="15.75" x14ac:dyDescent="0.25">
      <c r="A13" s="411" t="s">
        <v>221</v>
      </c>
      <c r="B13" s="411"/>
      <c r="C13" s="411"/>
      <c r="D13" s="411"/>
      <c r="E13" s="411"/>
      <c r="F13" s="408">
        <f t="shared" ref="F13" si="1">H13/(H13+I13)</f>
        <v>0.48727272727272725</v>
      </c>
      <c r="G13" s="408"/>
      <c r="H13" s="291">
        <f>I179</f>
        <v>268</v>
      </c>
      <c r="I13" s="291">
        <f>J179</f>
        <v>282</v>
      </c>
      <c r="J13" s="64" t="s">
        <v>302</v>
      </c>
      <c r="K13" s="292">
        <f>N179</f>
        <v>27</v>
      </c>
      <c r="L13" s="292">
        <f>O179</f>
        <v>28</v>
      </c>
      <c r="M13" s="290">
        <f>H179</f>
        <v>4.4444444444444446</v>
      </c>
      <c r="N13" s="418" t="s">
        <v>142</v>
      </c>
      <c r="O13" s="418"/>
      <c r="P13" s="418"/>
      <c r="Q13" s="418"/>
      <c r="R13" s="329" t="s">
        <v>370</v>
      </c>
      <c r="S13" s="329"/>
      <c r="T13" s="329"/>
      <c r="U13" s="329"/>
      <c r="V13" s="317"/>
      <c r="W13" s="53"/>
    </row>
    <row r="14" spans="1:23" ht="15.75" x14ac:dyDescent="0.25">
      <c r="A14" s="411" t="s">
        <v>82</v>
      </c>
      <c r="B14" s="411"/>
      <c r="C14" s="411"/>
      <c r="D14" s="411"/>
      <c r="E14" s="411"/>
      <c r="F14" s="408">
        <f>H14/(H14+I14)</f>
        <v>0.48727272727272725</v>
      </c>
      <c r="G14" s="408"/>
      <c r="H14" s="291">
        <f>I160</f>
        <v>268</v>
      </c>
      <c r="I14" s="291">
        <f>J160</f>
        <v>282</v>
      </c>
      <c r="J14" s="64" t="s">
        <v>381</v>
      </c>
      <c r="K14" s="292">
        <f>N160</f>
        <v>27</v>
      </c>
      <c r="L14" s="292">
        <f>O160</f>
        <v>28</v>
      </c>
      <c r="M14" s="290">
        <f>H160</f>
        <v>4.8888888888888893</v>
      </c>
      <c r="N14" s="418" t="s">
        <v>103</v>
      </c>
      <c r="O14" s="418"/>
      <c r="P14" s="418"/>
      <c r="Q14" s="418"/>
      <c r="R14" s="329" t="s">
        <v>286</v>
      </c>
      <c r="S14" s="329"/>
      <c r="T14" s="329"/>
      <c r="U14" s="329"/>
      <c r="V14" s="317"/>
      <c r="W14" s="53"/>
    </row>
    <row r="15" spans="1:23" ht="15.75" x14ac:dyDescent="0.25">
      <c r="A15" s="411" t="s">
        <v>135</v>
      </c>
      <c r="B15" s="411"/>
      <c r="C15" s="411"/>
      <c r="D15" s="411"/>
      <c r="E15" s="411"/>
      <c r="F15" s="408">
        <f t="shared" ref="F15" si="2">H15/(H15+I15)</f>
        <v>0.47636363636363638</v>
      </c>
      <c r="G15" s="408"/>
      <c r="H15" s="291">
        <f>I87</f>
        <v>262</v>
      </c>
      <c r="I15" s="291">
        <f>J87</f>
        <v>288</v>
      </c>
      <c r="J15" s="64" t="s">
        <v>299</v>
      </c>
      <c r="K15" s="292">
        <f>N87</f>
        <v>23</v>
      </c>
      <c r="L15" s="292">
        <f>O87</f>
        <v>32</v>
      </c>
      <c r="M15" s="290">
        <f>H87</f>
        <v>4.5555555555555554</v>
      </c>
      <c r="N15" s="418" t="s">
        <v>140</v>
      </c>
      <c r="O15" s="418"/>
      <c r="P15" s="418"/>
      <c r="Q15" s="418"/>
      <c r="R15" s="355" t="s">
        <v>367</v>
      </c>
      <c r="S15" s="329"/>
      <c r="T15" s="329"/>
      <c r="U15" s="329"/>
      <c r="V15" s="317"/>
      <c r="W15" s="53"/>
    </row>
    <row r="16" spans="1:23" ht="15.75" x14ac:dyDescent="0.25">
      <c r="A16" s="423" t="s">
        <v>101</v>
      </c>
      <c r="B16" s="423"/>
      <c r="C16" s="423"/>
      <c r="D16" s="423"/>
      <c r="E16" s="423"/>
      <c r="F16" s="407">
        <f>H16/(H16+I16)</f>
        <v>0.43818181818181817</v>
      </c>
      <c r="G16" s="407"/>
      <c r="H16" s="305">
        <f>I68</f>
        <v>241</v>
      </c>
      <c r="I16" s="305">
        <f>J68</f>
        <v>309</v>
      </c>
      <c r="J16" s="62" t="s">
        <v>383</v>
      </c>
      <c r="K16" s="316">
        <f>N68</f>
        <v>22</v>
      </c>
      <c r="L16" s="316">
        <f>O68</f>
        <v>33</v>
      </c>
      <c r="M16" s="307">
        <f>H68</f>
        <v>5.166666666666667</v>
      </c>
      <c r="N16" s="317" t="s">
        <v>101</v>
      </c>
      <c r="O16" s="317"/>
      <c r="P16" s="317"/>
      <c r="Q16" s="317"/>
      <c r="R16" s="329" t="s">
        <v>288</v>
      </c>
      <c r="S16" s="317"/>
      <c r="T16" s="317"/>
      <c r="U16" s="317"/>
      <c r="V16" s="317"/>
      <c r="W16" s="53"/>
    </row>
    <row r="17" spans="1:23" ht="15.75" x14ac:dyDescent="0.25">
      <c r="A17" s="411" t="s">
        <v>131</v>
      </c>
      <c r="B17" s="411"/>
      <c r="C17" s="411"/>
      <c r="D17" s="411"/>
      <c r="E17" s="411"/>
      <c r="F17" s="407">
        <f t="shared" ref="F17" si="3">H17/(H17+I17)</f>
        <v>0.42181818181818181</v>
      </c>
      <c r="G17" s="407"/>
      <c r="H17" s="291">
        <f>I123</f>
        <v>232</v>
      </c>
      <c r="I17" s="291">
        <f>J123</f>
        <v>318</v>
      </c>
      <c r="J17" s="64" t="s">
        <v>380</v>
      </c>
      <c r="K17" s="293">
        <f>N123</f>
        <v>19</v>
      </c>
      <c r="L17" s="293">
        <f>O123</f>
        <v>36</v>
      </c>
      <c r="M17" s="290">
        <f>H123</f>
        <v>5.1111111111111107</v>
      </c>
      <c r="N17" s="418" t="s">
        <v>142</v>
      </c>
      <c r="O17" s="418"/>
      <c r="P17" s="418"/>
      <c r="Q17" s="418"/>
      <c r="R17" s="355" t="s">
        <v>291</v>
      </c>
      <c r="S17" s="355"/>
      <c r="T17" s="355"/>
      <c r="U17" s="355"/>
      <c r="V17" s="317"/>
      <c r="W17" s="53"/>
    </row>
    <row r="18" spans="1:23" x14ac:dyDescent="0.2">
      <c r="A18" s="434"/>
      <c r="B18" s="434"/>
      <c r="C18" s="434"/>
      <c r="D18" s="434"/>
      <c r="E18" s="434"/>
      <c r="F18" s="381"/>
      <c r="G18" s="381"/>
      <c r="H18" s="245">
        <f>SUM(H7:H17)+3</f>
        <v>3000</v>
      </c>
      <c r="I18" s="245">
        <f>SUM(I7:I17)-3</f>
        <v>3000</v>
      </c>
      <c r="J18" s="84"/>
      <c r="K18" s="245">
        <f>SUM(K7:K17)</f>
        <v>300</v>
      </c>
      <c r="L18" s="245">
        <f>SUM(L7:L17)</f>
        <v>300</v>
      </c>
      <c r="M18" s="222">
        <f>AVERAGE(M7:M17)</f>
        <v>4.8478535353535355</v>
      </c>
      <c r="N18" s="381"/>
      <c r="O18" s="381"/>
      <c r="P18" s="381"/>
      <c r="Q18" s="381"/>
      <c r="R18" s="332"/>
      <c r="S18" s="332"/>
      <c r="T18" s="332"/>
      <c r="U18" s="332"/>
    </row>
    <row r="19" spans="1:23" x14ac:dyDescent="0.2">
      <c r="A19" s="247"/>
      <c r="B19" s="247"/>
      <c r="C19" s="247"/>
      <c r="D19" s="247"/>
      <c r="E19" s="247"/>
      <c r="F19" s="247"/>
      <c r="G19" s="247"/>
      <c r="H19" s="247"/>
      <c r="I19" s="248"/>
      <c r="J19" s="248"/>
      <c r="K19" s="248"/>
      <c r="L19" s="248"/>
      <c r="M19" s="248"/>
      <c r="N19" s="247"/>
      <c r="O19" s="247"/>
      <c r="P19" s="247"/>
      <c r="Q19" s="247"/>
      <c r="R19" s="247"/>
      <c r="S19" s="247"/>
      <c r="T19" s="247"/>
      <c r="U19" s="247"/>
      <c r="V19" s="53"/>
    </row>
    <row r="20" spans="1:23" x14ac:dyDescent="0.2">
      <c r="A20" s="356" t="s">
        <v>343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</row>
    <row r="22" spans="1:23" x14ac:dyDescent="0.2">
      <c r="A22" s="331" t="s">
        <v>234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</row>
    <row r="23" spans="1:23" x14ac:dyDescent="0.2">
      <c r="A23" s="331" t="s">
        <v>208</v>
      </c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</row>
    <row r="24" spans="1:23" x14ac:dyDescent="0.2">
      <c r="A24" s="322"/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</row>
    <row r="25" spans="1:23" x14ac:dyDescent="0.2">
      <c r="A25" s="334" t="s">
        <v>124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6"/>
    </row>
    <row r="26" spans="1:23" x14ac:dyDescent="0.2">
      <c r="A26" s="334" t="s">
        <v>315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6"/>
    </row>
    <row r="27" spans="1:23" x14ac:dyDescent="0.2">
      <c r="A27" s="346"/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53"/>
    </row>
    <row r="28" spans="1:23" x14ac:dyDescent="0.2">
      <c r="A28" s="346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53"/>
    </row>
    <row r="29" spans="1:23" x14ac:dyDescent="0.2">
      <c r="P29" s="74"/>
      <c r="Q29" s="74"/>
      <c r="R29" s="74"/>
      <c r="S29" s="74"/>
      <c r="T29" s="74"/>
      <c r="U29" s="74"/>
    </row>
    <row r="30" spans="1:23" ht="12.75" customHeight="1" x14ac:dyDescent="0.2">
      <c r="A30" s="53"/>
      <c r="B30" s="53"/>
      <c r="C30" s="53"/>
      <c r="D30" s="53"/>
      <c r="E30" s="53"/>
      <c r="F30" s="53"/>
      <c r="G30" s="53"/>
      <c r="H30" s="53"/>
      <c r="K30" s="108"/>
      <c r="L30" s="108"/>
      <c r="M30" s="108"/>
      <c r="P30" s="103"/>
      <c r="Q30" s="103"/>
      <c r="R30" s="412" t="s">
        <v>133</v>
      </c>
      <c r="S30" s="412"/>
      <c r="T30" s="412"/>
      <c r="U30" s="436" t="s">
        <v>310</v>
      </c>
      <c r="V30" s="436"/>
    </row>
    <row r="31" spans="1:23" x14ac:dyDescent="0.2">
      <c r="A31" s="280" t="s">
        <v>356</v>
      </c>
      <c r="B31" s="279"/>
      <c r="C31" s="279"/>
      <c r="D31" s="279"/>
      <c r="E31" s="279"/>
      <c r="F31" s="279"/>
      <c r="G31" s="279"/>
      <c r="H31" s="279"/>
      <c r="K31" s="108"/>
      <c r="L31" s="108"/>
      <c r="M31" s="108"/>
      <c r="P31" s="103"/>
      <c r="Q31" s="103"/>
      <c r="R31" s="412"/>
      <c r="S31" s="412"/>
      <c r="T31" s="412"/>
      <c r="U31" s="436"/>
      <c r="V31" s="436"/>
    </row>
    <row r="32" spans="1:23" x14ac:dyDescent="0.2">
      <c r="A32" s="279"/>
      <c r="B32" s="379" t="s">
        <v>46</v>
      </c>
      <c r="C32" s="379"/>
      <c r="D32" s="379"/>
      <c r="E32" s="379"/>
      <c r="F32" s="379"/>
      <c r="G32" s="379"/>
      <c r="H32" s="379"/>
      <c r="I32" s="381" t="s">
        <v>127</v>
      </c>
      <c r="J32" s="381"/>
      <c r="K32" s="389" t="s">
        <v>130</v>
      </c>
      <c r="L32" s="389"/>
      <c r="M32" s="415"/>
      <c r="N32" s="381" t="s">
        <v>99</v>
      </c>
      <c r="O32" s="381"/>
      <c r="P32" s="391" t="s">
        <v>95</v>
      </c>
      <c r="Q32" s="391"/>
      <c r="R32" s="412" t="s">
        <v>127</v>
      </c>
      <c r="S32" s="412"/>
      <c r="T32" s="412"/>
      <c r="U32" s="436"/>
      <c r="V32" s="436"/>
    </row>
    <row r="33" spans="1:22" x14ac:dyDescent="0.2">
      <c r="A33" s="281" t="s">
        <v>63</v>
      </c>
      <c r="B33" s="380"/>
      <c r="C33" s="380"/>
      <c r="D33" s="380"/>
      <c r="E33" s="380"/>
      <c r="F33" s="380"/>
      <c r="G33" s="380"/>
      <c r="H33" s="380"/>
      <c r="I33" s="66" t="s">
        <v>128</v>
      </c>
      <c r="J33" s="66" t="s">
        <v>129</v>
      </c>
      <c r="K33" s="390"/>
      <c r="L33" s="390"/>
      <c r="M33" s="416"/>
      <c r="N33" s="66" t="s">
        <v>0</v>
      </c>
      <c r="O33" s="66" t="s">
        <v>1</v>
      </c>
      <c r="P33" s="392"/>
      <c r="Q33" s="392"/>
      <c r="R33" s="107" t="s">
        <v>128</v>
      </c>
      <c r="S33" s="107" t="s">
        <v>129</v>
      </c>
      <c r="T33" s="116" t="s">
        <v>62</v>
      </c>
      <c r="U33" s="115" t="s">
        <v>128</v>
      </c>
      <c r="V33" s="115" t="s">
        <v>129</v>
      </c>
    </row>
    <row r="34" spans="1:22" x14ac:dyDescent="0.2">
      <c r="A34" s="41">
        <v>7</v>
      </c>
      <c r="B34" s="341" t="s">
        <v>340</v>
      </c>
      <c r="C34" s="341"/>
      <c r="D34" s="341"/>
      <c r="E34" s="341"/>
      <c r="F34" s="341"/>
      <c r="G34" s="341"/>
      <c r="H34" s="206"/>
      <c r="I34" s="342">
        <v>27</v>
      </c>
      <c r="J34" s="342">
        <v>23</v>
      </c>
      <c r="K34" s="413">
        <f t="shared" ref="K34" si="4">I34/((I34+J34)/10)</f>
        <v>5.4</v>
      </c>
      <c r="L34" s="413"/>
      <c r="M34" s="341"/>
      <c r="N34" s="67">
        <v>3</v>
      </c>
      <c r="O34" s="67">
        <v>2</v>
      </c>
      <c r="P34" s="427">
        <f t="shared" ref="P34" si="5">(K34+((I34-J34)*0.05))/10</f>
        <v>0.56000000000000005</v>
      </c>
      <c r="Q34" s="427"/>
      <c r="R34" s="361">
        <v>0</v>
      </c>
      <c r="S34" s="361">
        <v>0</v>
      </c>
      <c r="T34" s="117" t="e">
        <f t="shared" ref="T34" si="6">R34/((R34+S34)/10)</f>
        <v>#DIV/0!</v>
      </c>
      <c r="U34" s="114">
        <v>0</v>
      </c>
      <c r="V34" s="114">
        <v>0</v>
      </c>
    </row>
    <row r="35" spans="1:22" x14ac:dyDescent="0.2">
      <c r="A35" s="41">
        <v>6.5</v>
      </c>
      <c r="B35" s="276" t="s">
        <v>368</v>
      </c>
      <c r="C35" s="68"/>
      <c r="D35" s="68"/>
      <c r="E35" s="68"/>
      <c r="F35" s="68"/>
      <c r="G35" s="68"/>
      <c r="H35" s="181"/>
      <c r="I35" s="42">
        <v>15</v>
      </c>
      <c r="J35" s="42">
        <v>5</v>
      </c>
      <c r="K35" s="384">
        <f>I35/((I35+J35)/10)</f>
        <v>7.5</v>
      </c>
      <c r="L35" s="384"/>
      <c r="M35" s="68"/>
      <c r="N35" s="112">
        <v>2</v>
      </c>
      <c r="O35" s="112">
        <v>0</v>
      </c>
      <c r="P35" s="383">
        <f>(K35+((I35-J35)*0.05))/10</f>
        <v>0.8</v>
      </c>
      <c r="Q35" s="383"/>
      <c r="R35" s="122">
        <v>0</v>
      </c>
      <c r="S35" s="122">
        <v>0</v>
      </c>
      <c r="T35" s="119" t="e">
        <f>R35/((R35+S35)/10)</f>
        <v>#DIV/0!</v>
      </c>
      <c r="U35" s="110">
        <v>0</v>
      </c>
      <c r="V35" s="110">
        <v>0</v>
      </c>
    </row>
    <row r="36" spans="1:22" x14ac:dyDescent="0.2">
      <c r="A36" s="41">
        <v>6</v>
      </c>
      <c r="B36" s="111" t="s">
        <v>56</v>
      </c>
      <c r="C36" s="82"/>
      <c r="D36" s="82"/>
      <c r="E36" s="82"/>
      <c r="F36" s="82"/>
      <c r="G36" s="82"/>
      <c r="H36" s="83"/>
      <c r="I36" s="51">
        <v>53</v>
      </c>
      <c r="J36" s="51">
        <v>27</v>
      </c>
      <c r="K36" s="384">
        <f t="shared" ref="K36" si="7">I36/((I36+J36)/10)</f>
        <v>6.625</v>
      </c>
      <c r="L36" s="384"/>
      <c r="M36" s="68"/>
      <c r="N36" s="69">
        <v>6</v>
      </c>
      <c r="O36" s="69">
        <v>2</v>
      </c>
      <c r="P36" s="383">
        <f t="shared" ref="P36" si="8">(K36+((I36-J36)*0.05))/10</f>
        <v>0.79249999999999998</v>
      </c>
      <c r="Q36" s="383"/>
      <c r="R36" s="122">
        <v>72</v>
      </c>
      <c r="S36" s="122">
        <v>48</v>
      </c>
      <c r="T36" s="118">
        <f t="shared" ref="T36" si="9">R36/((R36+S36)/10)</f>
        <v>6</v>
      </c>
      <c r="U36" s="109">
        <v>7</v>
      </c>
      <c r="V36" s="109">
        <v>3</v>
      </c>
    </row>
    <row r="37" spans="1:22" x14ac:dyDescent="0.2">
      <c r="A37" s="41">
        <v>6</v>
      </c>
      <c r="B37" s="278" t="s">
        <v>327</v>
      </c>
      <c r="C37" s="96"/>
      <c r="D37" s="96"/>
      <c r="E37" s="96"/>
      <c r="F37" s="96"/>
      <c r="G37" s="96"/>
      <c r="H37" s="97"/>
      <c r="I37" s="348">
        <v>22</v>
      </c>
      <c r="J37" s="348">
        <v>18</v>
      </c>
      <c r="K37" s="382">
        <f>I37/((I37+J37)/10)</f>
        <v>5.5</v>
      </c>
      <c r="L37" s="382"/>
      <c r="M37" s="96"/>
      <c r="N37" s="93">
        <v>3</v>
      </c>
      <c r="O37" s="93">
        <v>1</v>
      </c>
      <c r="P37" s="388">
        <f>(K37+((I37-J37)*0.05))/10</f>
        <v>0.57000000000000006</v>
      </c>
      <c r="Q37" s="388"/>
      <c r="R37" s="274">
        <v>45</v>
      </c>
      <c r="S37" s="274">
        <v>45</v>
      </c>
      <c r="T37" s="118">
        <f>R37/((R37+S37)/10)</f>
        <v>5</v>
      </c>
      <c r="U37" s="109">
        <v>0</v>
      </c>
      <c r="V37" s="109">
        <v>0</v>
      </c>
    </row>
    <row r="38" spans="1:22" x14ac:dyDescent="0.2">
      <c r="A38" s="41">
        <v>5.5</v>
      </c>
      <c r="B38" s="50" t="s">
        <v>64</v>
      </c>
      <c r="C38" s="96"/>
      <c r="D38" s="96"/>
      <c r="E38" s="96"/>
      <c r="F38" s="96"/>
      <c r="G38" s="96"/>
      <c r="H38" s="97"/>
      <c r="I38" s="31">
        <v>0</v>
      </c>
      <c r="J38" s="31">
        <v>0</v>
      </c>
      <c r="K38" s="384" t="e">
        <f>I38/((I38+J38)/10)</f>
        <v>#DIV/0!</v>
      </c>
      <c r="L38" s="384"/>
      <c r="M38" s="93"/>
      <c r="N38" s="113">
        <v>0</v>
      </c>
      <c r="O38" s="113">
        <v>0</v>
      </c>
      <c r="P38" s="383" t="e">
        <f>(K38+((I38-J38)*0.05))/10</f>
        <v>#DIV/0!</v>
      </c>
      <c r="Q38" s="383"/>
      <c r="R38" s="121">
        <v>16</v>
      </c>
      <c r="S38" s="121">
        <v>24</v>
      </c>
      <c r="T38" s="118">
        <f>R38/((R38+S38)/10)</f>
        <v>4</v>
      </c>
      <c r="U38" s="109">
        <v>0</v>
      </c>
      <c r="V38" s="109">
        <v>0</v>
      </c>
    </row>
    <row r="39" spans="1:22" x14ac:dyDescent="0.2">
      <c r="A39" s="41">
        <v>5</v>
      </c>
      <c r="B39" s="49" t="s">
        <v>207</v>
      </c>
      <c r="C39" s="82"/>
      <c r="D39" s="82"/>
      <c r="E39" s="82"/>
      <c r="F39" s="82"/>
      <c r="G39" s="82"/>
      <c r="H39" s="83"/>
      <c r="I39" s="42">
        <v>27</v>
      </c>
      <c r="J39" s="42">
        <v>33</v>
      </c>
      <c r="K39" s="384">
        <f>I39/((I39+J39)/10)</f>
        <v>4.5</v>
      </c>
      <c r="L39" s="384"/>
      <c r="M39" s="68"/>
      <c r="N39" s="112">
        <v>2</v>
      </c>
      <c r="O39" s="112">
        <v>4</v>
      </c>
      <c r="P39" s="383">
        <f>(K39+((I39-J39)*0.05))/10</f>
        <v>0.42000000000000004</v>
      </c>
      <c r="Q39" s="383"/>
      <c r="R39" s="122">
        <v>55</v>
      </c>
      <c r="S39" s="122">
        <v>55</v>
      </c>
      <c r="T39" s="119">
        <f>R39/((R39+S39)/10)</f>
        <v>5</v>
      </c>
      <c r="U39" s="110">
        <v>8</v>
      </c>
      <c r="V39" s="110">
        <v>2</v>
      </c>
    </row>
    <row r="40" spans="1:22" x14ac:dyDescent="0.2">
      <c r="A40" s="41">
        <v>4.5</v>
      </c>
      <c r="B40" s="52" t="s">
        <v>169</v>
      </c>
      <c r="C40" s="82"/>
      <c r="D40" s="82"/>
      <c r="E40" s="82"/>
      <c r="F40" s="82"/>
      <c r="G40" s="82"/>
      <c r="H40" s="83"/>
      <c r="I40" s="42">
        <v>59</v>
      </c>
      <c r="J40" s="31">
        <v>71</v>
      </c>
      <c r="K40" s="384">
        <f>I40/((I40+J40)/10)</f>
        <v>4.5384615384615383</v>
      </c>
      <c r="L40" s="384"/>
      <c r="M40" s="68"/>
      <c r="N40" s="112">
        <v>4</v>
      </c>
      <c r="O40" s="112">
        <v>9</v>
      </c>
      <c r="P40" s="383">
        <f>(K40+((I40-J40)*0.05))/10</f>
        <v>0.39384615384615385</v>
      </c>
      <c r="Q40" s="383"/>
      <c r="R40" s="122">
        <v>85</v>
      </c>
      <c r="S40" s="121">
        <v>55</v>
      </c>
      <c r="T40" s="118">
        <f>R40/((R40+S40)/10)</f>
        <v>6.0714285714285712</v>
      </c>
      <c r="U40" s="109">
        <v>3</v>
      </c>
      <c r="V40" s="110">
        <v>7</v>
      </c>
    </row>
    <row r="41" spans="1:22" x14ac:dyDescent="0.2">
      <c r="A41" s="41">
        <v>3.5</v>
      </c>
      <c r="B41" s="368" t="s">
        <v>239</v>
      </c>
      <c r="C41" s="96"/>
      <c r="H41" s="97"/>
      <c r="I41" s="54">
        <v>38</v>
      </c>
      <c r="J41" s="54">
        <v>42</v>
      </c>
      <c r="K41" s="382">
        <f t="shared" ref="K41:K42" si="10">I41/((I41+J41)/10)</f>
        <v>4.75</v>
      </c>
      <c r="L41" s="382"/>
      <c r="M41" s="96"/>
      <c r="N41" s="113">
        <v>3</v>
      </c>
      <c r="O41" s="319">
        <v>5</v>
      </c>
      <c r="P41" s="388">
        <f t="shared" ref="P41:P42" si="11">(K41+((I41-J41)*0.05))/10</f>
        <v>0.45499999999999996</v>
      </c>
      <c r="Q41" s="388"/>
      <c r="R41" s="209">
        <v>54</v>
      </c>
      <c r="S41" s="209">
        <v>66</v>
      </c>
      <c r="T41" s="118">
        <f t="shared" ref="T41:T42" si="12">R41/((R41+S41)/10)</f>
        <v>4.5</v>
      </c>
      <c r="U41" s="110">
        <v>4</v>
      </c>
      <c r="V41" s="110">
        <v>6</v>
      </c>
    </row>
    <row r="42" spans="1:22" x14ac:dyDescent="0.2">
      <c r="A42" s="41">
        <v>3</v>
      </c>
      <c r="B42" s="111" t="s">
        <v>170</v>
      </c>
      <c r="C42" s="82"/>
      <c r="D42" s="82"/>
      <c r="E42" s="82"/>
      <c r="F42" s="82"/>
      <c r="G42" s="82"/>
      <c r="H42" s="83"/>
      <c r="I42" s="51">
        <v>44</v>
      </c>
      <c r="J42" s="51">
        <v>46</v>
      </c>
      <c r="K42" s="384">
        <f t="shared" si="10"/>
        <v>4.8888888888888893</v>
      </c>
      <c r="L42" s="384"/>
      <c r="M42" s="96"/>
      <c r="N42" s="93">
        <v>4</v>
      </c>
      <c r="O42" s="69">
        <v>5</v>
      </c>
      <c r="P42" s="383">
        <f t="shared" si="11"/>
        <v>0.47888888888888897</v>
      </c>
      <c r="Q42" s="383"/>
      <c r="R42" s="122">
        <v>58</v>
      </c>
      <c r="S42" s="122">
        <v>52</v>
      </c>
      <c r="T42" s="118">
        <f t="shared" si="12"/>
        <v>5.2727272727272725</v>
      </c>
      <c r="U42" s="109">
        <v>3</v>
      </c>
      <c r="V42" s="109">
        <v>7</v>
      </c>
    </row>
    <row r="43" spans="1:22" x14ac:dyDescent="0.2">
      <c r="A43" s="70"/>
      <c r="B43" s="81" t="s">
        <v>14</v>
      </c>
      <c r="C43" s="82"/>
      <c r="D43" s="82"/>
      <c r="E43" s="82"/>
      <c r="F43" s="82"/>
      <c r="G43" s="82"/>
      <c r="H43" s="83"/>
      <c r="I43" s="51">
        <v>0</v>
      </c>
      <c r="J43" s="51">
        <v>0</v>
      </c>
      <c r="K43" s="68"/>
      <c r="L43" s="68"/>
      <c r="M43" s="68"/>
      <c r="N43" s="69">
        <v>0</v>
      </c>
      <c r="O43" s="69">
        <v>0</v>
      </c>
      <c r="P43" s="99"/>
      <c r="Q43" s="99"/>
      <c r="R43" s="31"/>
      <c r="S43" s="31"/>
      <c r="T43" s="192"/>
      <c r="U43" s="180"/>
      <c r="V43" s="77"/>
    </row>
    <row r="44" spans="1:22" x14ac:dyDescent="0.2">
      <c r="A44" s="70"/>
      <c r="B44" s="88" t="s">
        <v>25</v>
      </c>
      <c r="C44" s="86"/>
      <c r="D44" s="86"/>
      <c r="E44" s="86"/>
      <c r="F44" s="86"/>
      <c r="G44" s="86"/>
      <c r="H44" s="87"/>
      <c r="I44" s="72"/>
      <c r="J44" s="72"/>
      <c r="K44" s="68"/>
      <c r="L44" s="68"/>
      <c r="M44" s="68"/>
      <c r="N44" s="72"/>
      <c r="O44" s="72"/>
      <c r="P44" s="100"/>
      <c r="Q44" s="100"/>
      <c r="R44" s="75"/>
      <c r="S44" s="75"/>
      <c r="T44" s="75"/>
      <c r="U44" s="75"/>
      <c r="V44" s="75"/>
    </row>
    <row r="45" spans="1:22" x14ac:dyDescent="0.2">
      <c r="A45" s="70"/>
      <c r="B45" s="88" t="s">
        <v>45</v>
      </c>
      <c r="C45" s="86"/>
      <c r="D45" s="86"/>
      <c r="E45" s="86"/>
      <c r="F45" s="86"/>
      <c r="G45" s="86"/>
      <c r="H45" s="87"/>
      <c r="I45" s="72"/>
      <c r="J45" s="72"/>
      <c r="K45" s="68"/>
      <c r="L45" s="68"/>
      <c r="M45" s="68"/>
      <c r="N45" s="72"/>
      <c r="O45" s="72"/>
      <c r="P45" s="101"/>
      <c r="Q45" s="101"/>
      <c r="R45" s="68"/>
      <c r="S45" s="68"/>
      <c r="T45" s="68"/>
      <c r="U45" s="68"/>
      <c r="V45" s="68"/>
    </row>
    <row r="46" spans="1:22" x14ac:dyDescent="0.2">
      <c r="A46" s="385" t="s">
        <v>102</v>
      </c>
      <c r="B46" s="385"/>
      <c r="C46" s="385"/>
      <c r="D46" s="385"/>
      <c r="E46" s="385"/>
      <c r="F46" s="385"/>
      <c r="G46" s="385"/>
      <c r="H46" s="223">
        <f>AVERAGE(A34:A45)</f>
        <v>5.2222222222222223</v>
      </c>
      <c r="I46" s="321">
        <f>SUM(I34:I45)</f>
        <v>285</v>
      </c>
      <c r="J46" s="321">
        <f>SUM(J34:J45)</f>
        <v>265</v>
      </c>
      <c r="K46" s="12"/>
      <c r="L46" s="321"/>
      <c r="N46" s="275">
        <f>SUM(N34:N45)</f>
        <v>27</v>
      </c>
      <c r="O46" s="275">
        <f>SUM(O34:O45)</f>
        <v>28</v>
      </c>
      <c r="P46" s="102"/>
      <c r="Q46" s="102"/>
      <c r="R46" s="221"/>
      <c r="S46" s="137"/>
      <c r="T46" s="325"/>
    </row>
    <row r="47" spans="1:22" x14ac:dyDescent="0.2">
      <c r="A47" s="57"/>
      <c r="B47" s="57"/>
      <c r="C47" s="57"/>
      <c r="D47" s="57"/>
      <c r="E47" s="57"/>
      <c r="F47" s="57"/>
      <c r="G47" s="57"/>
      <c r="H47" s="230"/>
      <c r="I47" s="349"/>
      <c r="J47" s="349"/>
      <c r="K47" s="16"/>
      <c r="L47" s="349"/>
      <c r="N47" s="275"/>
      <c r="O47" s="275"/>
      <c r="P47" s="102"/>
      <c r="Q47" s="102"/>
      <c r="R47" s="221"/>
      <c r="S47" s="137"/>
      <c r="T47" s="325"/>
    </row>
    <row r="48" spans="1:22" x14ac:dyDescent="0.2">
      <c r="A48" s="57"/>
      <c r="B48" s="57"/>
      <c r="C48" s="57"/>
      <c r="D48" s="57"/>
      <c r="E48" s="57"/>
      <c r="F48" s="57"/>
      <c r="G48" s="57"/>
      <c r="H48" s="230"/>
      <c r="I48" s="349"/>
      <c r="J48" s="349"/>
      <c r="K48" s="16"/>
      <c r="L48" s="349"/>
      <c r="N48" s="275"/>
      <c r="O48" s="275"/>
      <c r="P48" s="102"/>
      <c r="Q48" s="102"/>
      <c r="R48" s="221"/>
      <c r="S48" s="137"/>
      <c r="T48" s="325"/>
    </row>
    <row r="49" spans="1:22" x14ac:dyDescent="0.2">
      <c r="A49" s="57"/>
      <c r="B49" s="57"/>
      <c r="C49" s="57"/>
      <c r="D49" s="57"/>
      <c r="E49" s="57"/>
      <c r="F49" s="57"/>
      <c r="G49" s="57"/>
      <c r="H49" s="230"/>
      <c r="I49" s="349"/>
      <c r="J49" s="349"/>
      <c r="K49" s="16"/>
      <c r="L49" s="349"/>
      <c r="N49" s="275"/>
      <c r="O49" s="275"/>
      <c r="P49" s="102"/>
      <c r="Q49" s="102"/>
      <c r="R49" s="221"/>
      <c r="S49" s="137"/>
      <c r="T49" s="325"/>
    </row>
    <row r="50" spans="1:22" x14ac:dyDescent="0.2">
      <c r="A50" s="57"/>
      <c r="B50" s="57"/>
      <c r="C50" s="57"/>
      <c r="D50" s="57"/>
      <c r="E50" s="57"/>
      <c r="F50" s="57"/>
      <c r="G50" s="57"/>
      <c r="H50" s="230"/>
      <c r="I50" s="349"/>
      <c r="J50" s="349"/>
      <c r="K50" s="16"/>
      <c r="L50" s="349"/>
      <c r="N50" s="275"/>
      <c r="O50" s="275"/>
      <c r="P50" s="102"/>
      <c r="Q50" s="102"/>
      <c r="R50" s="221"/>
      <c r="S50" s="137"/>
      <c r="T50" s="325"/>
    </row>
    <row r="51" spans="1:22" x14ac:dyDescent="0.2">
      <c r="A51" s="57"/>
      <c r="B51" s="57"/>
      <c r="C51" s="57"/>
      <c r="D51" s="57"/>
      <c r="E51" s="57"/>
      <c r="F51" s="57"/>
      <c r="G51" s="57"/>
      <c r="H51" s="230"/>
      <c r="I51" s="349"/>
      <c r="J51" s="349"/>
      <c r="K51" s="16"/>
      <c r="L51" s="349"/>
      <c r="N51" s="275"/>
      <c r="O51" s="275"/>
      <c r="P51" s="102"/>
      <c r="Q51" s="102"/>
      <c r="R51" s="221"/>
      <c r="S51" s="137"/>
      <c r="T51" s="325"/>
    </row>
    <row r="52" spans="1:22" ht="12.75" customHeight="1" x14ac:dyDescent="0.2">
      <c r="K52" s="108"/>
      <c r="L52" s="108"/>
      <c r="M52" s="108"/>
      <c r="P52" s="103"/>
      <c r="Q52" s="103"/>
      <c r="R52" s="412" t="s">
        <v>133</v>
      </c>
      <c r="S52" s="412"/>
      <c r="T52" s="412"/>
      <c r="U52" s="436" t="s">
        <v>310</v>
      </c>
      <c r="V52" s="436"/>
    </row>
    <row r="53" spans="1:22" x14ac:dyDescent="0.2">
      <c r="A53" s="280" t="s">
        <v>375</v>
      </c>
      <c r="B53" s="279"/>
      <c r="C53" s="279"/>
      <c r="D53" s="279"/>
      <c r="E53" s="279"/>
      <c r="F53" s="279"/>
      <c r="G53" s="279"/>
      <c r="H53" s="279"/>
      <c r="K53" s="108"/>
      <c r="L53" s="108"/>
      <c r="M53" s="108"/>
      <c r="P53" s="103"/>
      <c r="Q53" s="103"/>
      <c r="R53" s="412"/>
      <c r="S53" s="412"/>
      <c r="T53" s="412"/>
      <c r="U53" s="436"/>
      <c r="V53" s="436"/>
    </row>
    <row r="54" spans="1:22" x14ac:dyDescent="0.2">
      <c r="A54" s="279"/>
      <c r="B54" s="379" t="s">
        <v>101</v>
      </c>
      <c r="C54" s="379"/>
      <c r="D54" s="379"/>
      <c r="E54" s="379"/>
      <c r="F54" s="379"/>
      <c r="G54" s="379"/>
      <c r="H54" s="379"/>
      <c r="I54" s="381" t="s">
        <v>127</v>
      </c>
      <c r="J54" s="381"/>
      <c r="K54" s="389" t="s">
        <v>130</v>
      </c>
      <c r="L54" s="389"/>
      <c r="M54" s="108"/>
      <c r="N54" s="381" t="s">
        <v>99</v>
      </c>
      <c r="O54" s="381"/>
      <c r="P54" s="391" t="s">
        <v>95</v>
      </c>
      <c r="Q54" s="391"/>
      <c r="R54" s="412" t="s">
        <v>127</v>
      </c>
      <c r="S54" s="412"/>
      <c r="T54" s="412"/>
      <c r="U54" s="436"/>
      <c r="V54" s="436"/>
    </row>
    <row r="55" spans="1:22" x14ac:dyDescent="0.2">
      <c r="A55" s="281" t="s">
        <v>63</v>
      </c>
      <c r="B55" s="380"/>
      <c r="C55" s="380"/>
      <c r="D55" s="380"/>
      <c r="E55" s="380"/>
      <c r="F55" s="380"/>
      <c r="G55" s="380"/>
      <c r="H55" s="380"/>
      <c r="I55" s="66" t="s">
        <v>128</v>
      </c>
      <c r="J55" s="66" t="s">
        <v>129</v>
      </c>
      <c r="K55" s="390"/>
      <c r="L55" s="390"/>
      <c r="M55" s="65"/>
      <c r="N55" s="66" t="s">
        <v>0</v>
      </c>
      <c r="O55" s="66" t="s">
        <v>1</v>
      </c>
      <c r="P55" s="392"/>
      <c r="Q55" s="392"/>
      <c r="R55" s="107" t="s">
        <v>128</v>
      </c>
      <c r="S55" s="107" t="s">
        <v>129</v>
      </c>
      <c r="T55" s="116" t="s">
        <v>62</v>
      </c>
      <c r="U55" s="115" t="s">
        <v>128</v>
      </c>
      <c r="V55" s="115" t="s">
        <v>129</v>
      </c>
    </row>
    <row r="56" spans="1:22" x14ac:dyDescent="0.2">
      <c r="A56" s="41">
        <v>7</v>
      </c>
      <c r="B56" s="32" t="s">
        <v>3</v>
      </c>
      <c r="C56" s="79"/>
      <c r="D56" s="79"/>
      <c r="E56" s="79"/>
      <c r="F56" s="79"/>
      <c r="G56" s="79"/>
      <c r="H56" s="80"/>
      <c r="I56" s="73">
        <v>44</v>
      </c>
      <c r="J56" s="73">
        <v>46</v>
      </c>
      <c r="K56" s="382">
        <f>I56/((I56+J56)/10)</f>
        <v>4.8888888888888893</v>
      </c>
      <c r="L56" s="382"/>
      <c r="M56" s="93"/>
      <c r="N56" s="67">
        <v>5</v>
      </c>
      <c r="O56" s="67">
        <v>4</v>
      </c>
      <c r="P56" s="388">
        <f>(K56+((I56-J56)*0.05))/10</f>
        <v>0.47888888888888897</v>
      </c>
      <c r="Q56" s="388"/>
      <c r="R56" s="120">
        <v>31</v>
      </c>
      <c r="S56" s="120">
        <v>39</v>
      </c>
      <c r="T56" s="117">
        <f t="shared" ref="T56:T64" si="13">R56/((R56+S56)/10)</f>
        <v>4.4285714285714288</v>
      </c>
      <c r="U56" s="114">
        <v>0</v>
      </c>
      <c r="V56" s="114">
        <v>0</v>
      </c>
    </row>
    <row r="57" spans="1:22" x14ac:dyDescent="0.2">
      <c r="A57" s="41">
        <v>6.5</v>
      </c>
      <c r="B57" s="111" t="s">
        <v>81</v>
      </c>
      <c r="C57" s="231"/>
      <c r="D57" s="231"/>
      <c r="E57" s="231"/>
      <c r="F57" s="96"/>
      <c r="G57" s="96"/>
      <c r="H57" s="181"/>
      <c r="I57" s="31">
        <v>36</v>
      </c>
      <c r="J57" s="31">
        <v>44</v>
      </c>
      <c r="K57" s="382">
        <f>I57/((I57+J57)/10)</f>
        <v>4.5</v>
      </c>
      <c r="L57" s="382"/>
      <c r="M57" s="93"/>
      <c r="N57" s="112">
        <v>4</v>
      </c>
      <c r="O57" s="113">
        <v>4</v>
      </c>
      <c r="P57" s="388">
        <f>(K57+((I57-J57)*0.05))/10</f>
        <v>0.41</v>
      </c>
      <c r="Q57" s="388"/>
      <c r="R57" s="121">
        <v>55</v>
      </c>
      <c r="S57" s="121">
        <v>45</v>
      </c>
      <c r="T57" s="118">
        <f t="shared" si="13"/>
        <v>5.5</v>
      </c>
      <c r="U57" s="109">
        <v>0</v>
      </c>
      <c r="V57" s="110">
        <v>0</v>
      </c>
    </row>
    <row r="58" spans="1:22" x14ac:dyDescent="0.2">
      <c r="A58" s="41">
        <v>6</v>
      </c>
      <c r="B58" s="111" t="s">
        <v>223</v>
      </c>
      <c r="C58" s="82"/>
      <c r="D58" s="82"/>
      <c r="E58" s="82"/>
      <c r="F58" s="82"/>
      <c r="G58" s="82"/>
      <c r="H58" s="83"/>
      <c r="I58" s="42">
        <v>12</v>
      </c>
      <c r="J58" s="42">
        <v>18</v>
      </c>
      <c r="K58" s="382">
        <f t="shared" ref="K58" si="14">I58/((I58+J58)/10)</f>
        <v>4</v>
      </c>
      <c r="L58" s="382"/>
      <c r="M58" s="96"/>
      <c r="N58" s="112">
        <v>0</v>
      </c>
      <c r="O58" s="112">
        <v>3</v>
      </c>
      <c r="P58" s="388">
        <f t="shared" ref="P58" si="15">(K58+((I58-J58)*0.05))/10</f>
        <v>0.37</v>
      </c>
      <c r="Q58" s="388"/>
      <c r="R58" s="122">
        <v>42</v>
      </c>
      <c r="S58" s="122">
        <v>38</v>
      </c>
      <c r="T58" s="119">
        <f t="shared" si="13"/>
        <v>5.25</v>
      </c>
      <c r="U58" s="110">
        <v>0</v>
      </c>
      <c r="V58" s="110">
        <v>0</v>
      </c>
    </row>
    <row r="59" spans="1:22" x14ac:dyDescent="0.2">
      <c r="A59" s="41">
        <v>6</v>
      </c>
      <c r="B59" s="47" t="s">
        <v>73</v>
      </c>
      <c r="C59" s="82"/>
      <c r="D59" s="82"/>
      <c r="E59" s="82"/>
      <c r="F59" s="82"/>
      <c r="G59" s="82"/>
      <c r="H59" s="83"/>
      <c r="I59" s="51">
        <v>25</v>
      </c>
      <c r="J59" s="51">
        <v>15</v>
      </c>
      <c r="K59" s="382">
        <f>I59/((I59+J59)/10)</f>
        <v>6.25</v>
      </c>
      <c r="L59" s="382"/>
      <c r="M59" s="68"/>
      <c r="N59" s="69">
        <v>3</v>
      </c>
      <c r="O59" s="69">
        <v>1</v>
      </c>
      <c r="P59" s="388">
        <f>(K59+((I59-J59)*0.05))/10</f>
        <v>0.67500000000000004</v>
      </c>
      <c r="Q59" s="388"/>
      <c r="R59" s="122">
        <v>46</v>
      </c>
      <c r="S59" s="122">
        <v>44</v>
      </c>
      <c r="T59" s="119">
        <f t="shared" si="13"/>
        <v>5.1111111111111107</v>
      </c>
      <c r="U59" s="109">
        <v>0</v>
      </c>
      <c r="V59" s="110">
        <v>0</v>
      </c>
    </row>
    <row r="60" spans="1:22" x14ac:dyDescent="0.2">
      <c r="A60" s="41">
        <v>5.5</v>
      </c>
      <c r="B60" s="47" t="s">
        <v>67</v>
      </c>
      <c r="C60" s="82"/>
      <c r="D60" s="82"/>
      <c r="E60" s="82"/>
      <c r="F60" s="82"/>
      <c r="G60" s="82"/>
      <c r="H60" s="83"/>
      <c r="I60" s="42">
        <v>11</v>
      </c>
      <c r="J60" s="31">
        <v>9</v>
      </c>
      <c r="K60" s="382">
        <f>I60/((I60+J60)/10)</f>
        <v>5.5</v>
      </c>
      <c r="L60" s="382"/>
      <c r="M60" s="68"/>
      <c r="N60" s="112">
        <v>1</v>
      </c>
      <c r="O60" s="112">
        <v>1</v>
      </c>
      <c r="P60" s="388">
        <f>(K60+((I60-J60)*0.05))/10</f>
        <v>0.55999999999999994</v>
      </c>
      <c r="Q60" s="388"/>
      <c r="R60" s="122">
        <v>50</v>
      </c>
      <c r="S60" s="121">
        <v>40</v>
      </c>
      <c r="T60" s="119">
        <f t="shared" si="13"/>
        <v>5.5555555555555554</v>
      </c>
      <c r="U60" s="110">
        <v>0</v>
      </c>
      <c r="V60" s="110">
        <v>0</v>
      </c>
    </row>
    <row r="61" spans="1:22" x14ac:dyDescent="0.2">
      <c r="A61" s="41">
        <v>5</v>
      </c>
      <c r="B61" s="47" t="s">
        <v>355</v>
      </c>
      <c r="C61" s="82"/>
      <c r="D61" s="82"/>
      <c r="E61" s="82"/>
      <c r="F61" s="82"/>
      <c r="G61" s="82"/>
      <c r="H61" s="83"/>
      <c r="I61" s="42">
        <v>39</v>
      </c>
      <c r="J61" s="31">
        <v>31</v>
      </c>
      <c r="K61" s="382">
        <f>I61/((I61+J61)/10)</f>
        <v>5.5714285714285712</v>
      </c>
      <c r="L61" s="382"/>
      <c r="M61" s="68"/>
      <c r="N61" s="112">
        <v>4</v>
      </c>
      <c r="O61" s="112">
        <v>3</v>
      </c>
      <c r="P61" s="388">
        <f>(K61+((I61-J61)*0.05))/10</f>
        <v>0.5971428571428572</v>
      </c>
      <c r="Q61" s="388"/>
      <c r="R61" s="122">
        <v>0</v>
      </c>
      <c r="S61" s="121">
        <v>0</v>
      </c>
      <c r="T61" s="119" t="e">
        <f t="shared" ref="T61:T63" si="16">R61/((R61+S61)/10)</f>
        <v>#DIV/0!</v>
      </c>
      <c r="U61" s="110">
        <v>0</v>
      </c>
      <c r="V61" s="110">
        <v>0</v>
      </c>
    </row>
    <row r="62" spans="1:22" x14ac:dyDescent="0.2">
      <c r="A62" s="41">
        <v>4.5</v>
      </c>
      <c r="B62" s="189" t="s">
        <v>11</v>
      </c>
      <c r="C62" s="139"/>
      <c r="D62" s="53"/>
      <c r="E62" s="53"/>
      <c r="F62" s="53"/>
      <c r="G62" s="53"/>
      <c r="H62" s="188"/>
      <c r="I62" s="186">
        <v>21</v>
      </c>
      <c r="J62" s="226">
        <v>39</v>
      </c>
      <c r="K62" s="384">
        <f t="shared" ref="K62" si="17">I62/((I62+J62)/10)</f>
        <v>3.5</v>
      </c>
      <c r="L62" s="384"/>
      <c r="M62" s="53"/>
      <c r="N62" s="15">
        <v>1</v>
      </c>
      <c r="O62" s="15">
        <v>5</v>
      </c>
      <c r="P62" s="383">
        <f t="shared" ref="P62" si="18">(K62+((I62-J62)*0.05))/10</f>
        <v>0.26</v>
      </c>
      <c r="Q62" s="383"/>
      <c r="R62" s="213">
        <v>62</v>
      </c>
      <c r="S62" s="205">
        <v>58</v>
      </c>
      <c r="T62" s="118">
        <f t="shared" si="16"/>
        <v>5.166666666666667</v>
      </c>
      <c r="U62" s="187">
        <v>0</v>
      </c>
      <c r="V62" s="187">
        <v>0</v>
      </c>
    </row>
    <row r="63" spans="1:22" x14ac:dyDescent="0.2">
      <c r="A63" s="41">
        <v>4</v>
      </c>
      <c r="B63" s="49" t="s">
        <v>54</v>
      </c>
      <c r="C63" s="178"/>
      <c r="D63" s="82"/>
      <c r="E63" s="82"/>
      <c r="F63" s="82"/>
      <c r="G63" s="82"/>
      <c r="H63" s="83"/>
      <c r="I63" s="42">
        <v>32</v>
      </c>
      <c r="J63" s="42">
        <v>38</v>
      </c>
      <c r="K63" s="384">
        <f>I63/((I63+J63)/10)</f>
        <v>4.5714285714285712</v>
      </c>
      <c r="L63" s="384"/>
      <c r="M63" s="68"/>
      <c r="N63" s="112">
        <v>3</v>
      </c>
      <c r="O63" s="112">
        <v>4</v>
      </c>
      <c r="P63" s="383">
        <f>(K63+((I63-J63)*0.05))/10</f>
        <v>0.42714285714285716</v>
      </c>
      <c r="Q63" s="383"/>
      <c r="R63" s="122">
        <v>33</v>
      </c>
      <c r="S63" s="122">
        <v>37</v>
      </c>
      <c r="T63" s="119">
        <f t="shared" si="16"/>
        <v>4.7142857142857144</v>
      </c>
      <c r="U63" s="110">
        <v>0</v>
      </c>
      <c r="V63" s="110">
        <v>0</v>
      </c>
    </row>
    <row r="64" spans="1:22" x14ac:dyDescent="0.2">
      <c r="A64" s="41">
        <v>2</v>
      </c>
      <c r="B64" s="139" t="s">
        <v>279</v>
      </c>
      <c r="C64" s="139"/>
      <c r="D64" s="139"/>
      <c r="E64" s="139"/>
      <c r="F64" s="139"/>
      <c r="G64" s="139"/>
      <c r="H64" s="190"/>
      <c r="I64" s="226">
        <v>19</v>
      </c>
      <c r="J64" s="226">
        <v>51</v>
      </c>
      <c r="K64" s="384">
        <f>I64/((I64+J64)/10)</f>
        <v>2.7142857142857144</v>
      </c>
      <c r="L64" s="384"/>
      <c r="M64" s="139"/>
      <c r="N64" s="112">
        <v>1</v>
      </c>
      <c r="O64" s="112">
        <v>6</v>
      </c>
      <c r="P64" s="383">
        <f>(K64+((I64-J64)*0.05))/10</f>
        <v>0.11142857142857143</v>
      </c>
      <c r="Q64" s="383"/>
      <c r="R64" s="205">
        <v>33</v>
      </c>
      <c r="S64" s="205">
        <v>47</v>
      </c>
      <c r="T64" s="119">
        <f t="shared" si="13"/>
        <v>4.125</v>
      </c>
      <c r="U64" s="109">
        <v>0</v>
      </c>
      <c r="V64" s="110">
        <v>0</v>
      </c>
    </row>
    <row r="65" spans="1:22" x14ac:dyDescent="0.2">
      <c r="A65" s="70"/>
      <c r="B65" s="81" t="s">
        <v>14</v>
      </c>
      <c r="C65" s="82"/>
      <c r="D65" s="82"/>
      <c r="E65" s="82"/>
      <c r="F65" s="82"/>
      <c r="G65" s="82"/>
      <c r="H65" s="83"/>
      <c r="I65" s="51">
        <v>2</v>
      </c>
      <c r="J65" s="51">
        <v>8</v>
      </c>
      <c r="K65" s="68"/>
      <c r="L65" s="68"/>
      <c r="M65" s="68"/>
      <c r="N65" s="69">
        <v>0</v>
      </c>
      <c r="O65" s="69">
        <v>1</v>
      </c>
      <c r="P65" s="99"/>
      <c r="Q65" s="99"/>
      <c r="R65" s="77"/>
      <c r="S65" s="77"/>
      <c r="T65" s="77"/>
      <c r="U65" s="77"/>
      <c r="V65" s="77"/>
    </row>
    <row r="66" spans="1:22" x14ac:dyDescent="0.2">
      <c r="A66" s="70"/>
      <c r="B66" s="88" t="s">
        <v>25</v>
      </c>
      <c r="C66" s="86"/>
      <c r="D66" s="86"/>
      <c r="E66" s="86"/>
      <c r="F66" s="86"/>
      <c r="G66" s="86"/>
      <c r="H66" s="87"/>
      <c r="I66" s="71">
        <v>0</v>
      </c>
      <c r="J66" s="71">
        <v>10</v>
      </c>
      <c r="K66" s="68"/>
      <c r="L66" s="68"/>
      <c r="M66" s="68"/>
      <c r="N66" s="51">
        <v>0</v>
      </c>
      <c r="O66" s="51">
        <v>1</v>
      </c>
      <c r="P66" s="100"/>
      <c r="Q66" s="100"/>
      <c r="R66" s="75"/>
      <c r="S66" s="75"/>
      <c r="T66" s="75"/>
      <c r="U66" s="75"/>
      <c r="V66" s="75"/>
    </row>
    <row r="67" spans="1:22" x14ac:dyDescent="0.2">
      <c r="A67" s="70"/>
      <c r="B67" s="88" t="s">
        <v>45</v>
      </c>
      <c r="C67" s="86"/>
      <c r="D67" s="86"/>
      <c r="E67" s="86"/>
      <c r="F67" s="86"/>
      <c r="G67" s="86"/>
      <c r="H67" s="87"/>
      <c r="I67" s="72"/>
      <c r="J67" s="72"/>
      <c r="K67" s="68"/>
      <c r="L67" s="68"/>
      <c r="M67" s="68"/>
      <c r="N67" s="72"/>
      <c r="O67" s="72"/>
      <c r="P67" s="101"/>
      <c r="Q67" s="101"/>
      <c r="R67" s="139"/>
      <c r="S67" s="139"/>
      <c r="T67" s="139"/>
      <c r="U67" s="68"/>
      <c r="V67" s="68"/>
    </row>
    <row r="68" spans="1:22" x14ac:dyDescent="0.2">
      <c r="A68" s="385" t="s">
        <v>102</v>
      </c>
      <c r="B68" s="385"/>
      <c r="C68" s="385"/>
      <c r="D68" s="385"/>
      <c r="E68" s="385"/>
      <c r="F68" s="385"/>
      <c r="G68" s="385"/>
      <c r="H68" s="223">
        <f>AVERAGE(A56:A67)</f>
        <v>5.166666666666667</v>
      </c>
      <c r="I68" s="321">
        <f>SUM(I56:I67)</f>
        <v>241</v>
      </c>
      <c r="J68" s="321">
        <f>SUM(J56:J67)</f>
        <v>309</v>
      </c>
      <c r="K68" s="12"/>
      <c r="L68" s="321"/>
      <c r="N68" s="321">
        <f>SUM(N56:N67)</f>
        <v>22</v>
      </c>
      <c r="O68" s="321">
        <f>SUM(O56:O67)</f>
        <v>33</v>
      </c>
      <c r="P68" s="102"/>
      <c r="Q68" s="102"/>
      <c r="R68" s="137"/>
      <c r="S68" s="137"/>
      <c r="T68" s="325"/>
    </row>
    <row r="69" spans="1:22" x14ac:dyDescent="0.2">
      <c r="A69" s="57"/>
      <c r="B69" s="57"/>
      <c r="C69" s="57"/>
      <c r="D69" s="57"/>
      <c r="E69" s="57"/>
      <c r="F69" s="57"/>
      <c r="G69" s="57"/>
      <c r="H69" s="223"/>
      <c r="I69" s="321"/>
      <c r="J69" s="321"/>
      <c r="K69" s="12"/>
      <c r="L69" s="321"/>
      <c r="N69" s="321"/>
      <c r="O69" s="321"/>
      <c r="P69" s="102"/>
      <c r="Q69" s="102"/>
      <c r="R69" s="137"/>
      <c r="S69" s="137"/>
      <c r="T69" s="325"/>
    </row>
    <row r="70" spans="1:22" x14ac:dyDescent="0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76"/>
      <c r="L70" s="76"/>
      <c r="M70" s="76"/>
      <c r="N70" s="53"/>
      <c r="O70" s="53"/>
      <c r="P70" s="103"/>
      <c r="Q70" s="103"/>
      <c r="R70" s="76"/>
      <c r="S70" s="76"/>
      <c r="T70" s="76"/>
      <c r="U70" s="76"/>
      <c r="V70" s="76"/>
    </row>
    <row r="71" spans="1:22" ht="12.75" customHeight="1" x14ac:dyDescent="0.2">
      <c r="K71" s="108"/>
      <c r="L71" s="108"/>
      <c r="M71" s="108"/>
      <c r="P71" s="103"/>
      <c r="Q71" s="103"/>
      <c r="R71" s="412" t="s">
        <v>133</v>
      </c>
      <c r="S71" s="412"/>
      <c r="T71" s="412"/>
      <c r="U71" s="436" t="s">
        <v>310</v>
      </c>
      <c r="V71" s="436"/>
    </row>
    <row r="72" spans="1:22" x14ac:dyDescent="0.2">
      <c r="A72" s="280" t="s">
        <v>89</v>
      </c>
      <c r="B72" s="279"/>
      <c r="C72" s="279"/>
      <c r="D72" s="279"/>
      <c r="E72" s="279"/>
      <c r="F72" s="279"/>
      <c r="G72" s="279"/>
      <c r="H72" s="279"/>
      <c r="K72" s="108"/>
      <c r="L72" s="108"/>
      <c r="M72" s="108"/>
      <c r="P72" s="103"/>
      <c r="Q72" s="103"/>
      <c r="R72" s="412"/>
      <c r="S72" s="412"/>
      <c r="T72" s="412"/>
      <c r="U72" s="436"/>
      <c r="V72" s="436"/>
    </row>
    <row r="73" spans="1:22" x14ac:dyDescent="0.2">
      <c r="A73" s="279"/>
      <c r="B73" s="379" t="s">
        <v>135</v>
      </c>
      <c r="C73" s="379"/>
      <c r="D73" s="379"/>
      <c r="E73" s="379"/>
      <c r="F73" s="379"/>
      <c r="G73" s="379"/>
      <c r="H73" s="379"/>
      <c r="I73" s="381" t="s">
        <v>127</v>
      </c>
      <c r="J73" s="381"/>
      <c r="K73" s="389" t="s">
        <v>130</v>
      </c>
      <c r="L73" s="389"/>
      <c r="M73" s="108"/>
      <c r="N73" s="381" t="s">
        <v>99</v>
      </c>
      <c r="O73" s="381"/>
      <c r="P73" s="391" t="s">
        <v>95</v>
      </c>
      <c r="Q73" s="391"/>
      <c r="R73" s="412" t="s">
        <v>127</v>
      </c>
      <c r="S73" s="412"/>
      <c r="T73" s="412"/>
      <c r="U73" s="436"/>
      <c r="V73" s="436"/>
    </row>
    <row r="74" spans="1:22" x14ac:dyDescent="0.2">
      <c r="A74" s="281" t="s">
        <v>63</v>
      </c>
      <c r="B74" s="380"/>
      <c r="C74" s="380"/>
      <c r="D74" s="380"/>
      <c r="E74" s="380"/>
      <c r="F74" s="380"/>
      <c r="G74" s="380"/>
      <c r="H74" s="380"/>
      <c r="I74" s="66" t="s">
        <v>128</v>
      </c>
      <c r="J74" s="66" t="s">
        <v>129</v>
      </c>
      <c r="K74" s="390"/>
      <c r="L74" s="390"/>
      <c r="M74" s="65"/>
      <c r="N74" s="66" t="s">
        <v>0</v>
      </c>
      <c r="O74" s="66" t="s">
        <v>1</v>
      </c>
      <c r="P74" s="392"/>
      <c r="Q74" s="392"/>
      <c r="R74" s="107" t="s">
        <v>128</v>
      </c>
      <c r="S74" s="107" t="s">
        <v>129</v>
      </c>
      <c r="T74" s="116" t="s">
        <v>62</v>
      </c>
      <c r="U74" s="115" t="s">
        <v>128</v>
      </c>
      <c r="V74" s="115" t="s">
        <v>129</v>
      </c>
    </row>
    <row r="75" spans="1:22" x14ac:dyDescent="0.2">
      <c r="A75" s="41">
        <v>7.5</v>
      </c>
      <c r="B75" s="217" t="s">
        <v>361</v>
      </c>
      <c r="C75" s="79"/>
      <c r="D75" s="79"/>
      <c r="E75" s="79"/>
      <c r="F75" s="79"/>
      <c r="G75" s="79"/>
      <c r="H75" s="80"/>
      <c r="I75" s="73">
        <v>15</v>
      </c>
      <c r="J75" s="73">
        <v>15</v>
      </c>
      <c r="K75" s="413">
        <f t="shared" ref="K75:K83" si="19">I75/((I75+J75)/10)</f>
        <v>5</v>
      </c>
      <c r="L75" s="413"/>
      <c r="M75" s="67"/>
      <c r="N75" s="67">
        <v>1</v>
      </c>
      <c r="O75" s="67">
        <v>2</v>
      </c>
      <c r="P75" s="427">
        <f t="shared" ref="P75:P78" si="20">(K75+((I75-J75)*0.05))/10</f>
        <v>0.5</v>
      </c>
      <c r="Q75" s="427"/>
      <c r="R75" s="120">
        <v>0</v>
      </c>
      <c r="S75" s="120">
        <v>0</v>
      </c>
      <c r="T75" s="117" t="e">
        <f t="shared" ref="T75:T78" si="21">R75/((R75+S75)/10)</f>
        <v>#DIV/0!</v>
      </c>
      <c r="U75" s="114">
        <v>0</v>
      </c>
      <c r="V75" s="114">
        <v>0</v>
      </c>
    </row>
    <row r="76" spans="1:22" x14ac:dyDescent="0.2">
      <c r="A76" s="41">
        <v>6</v>
      </c>
      <c r="B76" s="34" t="s">
        <v>149</v>
      </c>
      <c r="C76" s="178"/>
      <c r="D76" s="178"/>
      <c r="E76" s="178"/>
      <c r="F76" s="178"/>
      <c r="G76" s="178"/>
      <c r="H76" s="179"/>
      <c r="I76" s="48">
        <v>49</v>
      </c>
      <c r="J76" s="48">
        <v>51</v>
      </c>
      <c r="K76" s="382">
        <f t="shared" si="19"/>
        <v>4.9000000000000004</v>
      </c>
      <c r="L76" s="382"/>
      <c r="M76" s="93"/>
      <c r="N76" s="93">
        <v>4</v>
      </c>
      <c r="O76" s="93">
        <v>6</v>
      </c>
      <c r="P76" s="383">
        <f t="shared" si="20"/>
        <v>0.48000000000000009</v>
      </c>
      <c r="Q76" s="383"/>
      <c r="R76" s="121">
        <v>64</v>
      </c>
      <c r="S76" s="121">
        <v>76</v>
      </c>
      <c r="T76" s="118">
        <f t="shared" si="21"/>
        <v>4.5714285714285712</v>
      </c>
      <c r="U76" s="109">
        <v>0</v>
      </c>
      <c r="V76" s="109">
        <v>0</v>
      </c>
    </row>
    <row r="77" spans="1:22" x14ac:dyDescent="0.2">
      <c r="A77" s="41">
        <v>5.5</v>
      </c>
      <c r="B77" s="111" t="s">
        <v>150</v>
      </c>
      <c r="C77" s="82"/>
      <c r="D77" s="82"/>
      <c r="E77" s="82"/>
      <c r="F77" s="82"/>
      <c r="G77" s="82"/>
      <c r="H77" s="83"/>
      <c r="I77" s="42">
        <v>30</v>
      </c>
      <c r="J77" s="42">
        <v>20</v>
      </c>
      <c r="K77" s="384">
        <f t="shared" si="19"/>
        <v>6</v>
      </c>
      <c r="L77" s="384"/>
      <c r="M77" s="96"/>
      <c r="N77" s="112">
        <v>4</v>
      </c>
      <c r="O77" s="112">
        <v>1</v>
      </c>
      <c r="P77" s="383">
        <f t="shared" si="20"/>
        <v>0.65</v>
      </c>
      <c r="Q77" s="383"/>
      <c r="R77" s="122">
        <v>30</v>
      </c>
      <c r="S77" s="122">
        <v>50</v>
      </c>
      <c r="T77" s="119">
        <f t="shared" si="21"/>
        <v>3.75</v>
      </c>
      <c r="U77" s="110">
        <v>0</v>
      </c>
      <c r="V77" s="110">
        <v>0</v>
      </c>
    </row>
    <row r="78" spans="1:22" x14ac:dyDescent="0.2">
      <c r="A78" s="41">
        <v>5</v>
      </c>
      <c r="B78" s="22" t="s">
        <v>151</v>
      </c>
      <c r="C78" s="82"/>
      <c r="D78" s="82"/>
      <c r="E78" s="82"/>
      <c r="F78" s="82"/>
      <c r="G78" s="82"/>
      <c r="H78" s="83"/>
      <c r="I78" s="42">
        <v>54</v>
      </c>
      <c r="J78" s="31">
        <v>46</v>
      </c>
      <c r="K78" s="384">
        <f t="shared" si="19"/>
        <v>5.4</v>
      </c>
      <c r="L78" s="384"/>
      <c r="M78" s="68"/>
      <c r="N78" s="112">
        <v>5</v>
      </c>
      <c r="O78" s="112">
        <v>5</v>
      </c>
      <c r="P78" s="388">
        <f t="shared" si="20"/>
        <v>0.58000000000000007</v>
      </c>
      <c r="Q78" s="388"/>
      <c r="R78" s="122">
        <v>70</v>
      </c>
      <c r="S78" s="121">
        <v>60</v>
      </c>
      <c r="T78" s="119">
        <f t="shared" si="21"/>
        <v>5.384615384615385</v>
      </c>
      <c r="U78" s="110">
        <v>0</v>
      </c>
      <c r="V78" s="110">
        <v>0</v>
      </c>
    </row>
    <row r="79" spans="1:22" x14ac:dyDescent="0.2">
      <c r="A79" s="41">
        <v>4</v>
      </c>
      <c r="B79" s="22" t="s">
        <v>226</v>
      </c>
      <c r="C79" s="178"/>
      <c r="D79" s="82"/>
      <c r="E79" s="82"/>
      <c r="F79" s="82"/>
      <c r="G79" s="82"/>
      <c r="H79" s="83"/>
      <c r="I79" s="42">
        <v>24</v>
      </c>
      <c r="J79" s="31">
        <v>36</v>
      </c>
      <c r="K79" s="382">
        <f>I79/((I79+J79)/10)</f>
        <v>4</v>
      </c>
      <c r="L79" s="382"/>
      <c r="M79" s="68"/>
      <c r="N79" s="112">
        <v>2</v>
      </c>
      <c r="O79" s="112">
        <v>4</v>
      </c>
      <c r="P79" s="383">
        <f>(K79+((I79-J79)*0.05))/10</f>
        <v>0.33999999999999997</v>
      </c>
      <c r="Q79" s="383"/>
      <c r="R79" s="122">
        <v>47</v>
      </c>
      <c r="S79" s="121">
        <v>33</v>
      </c>
      <c r="T79" s="118">
        <f>R79/((R79+S79)/10)</f>
        <v>5.875</v>
      </c>
      <c r="U79" s="110">
        <v>0</v>
      </c>
      <c r="V79" s="110">
        <v>0</v>
      </c>
    </row>
    <row r="80" spans="1:22" x14ac:dyDescent="0.2">
      <c r="A80" s="41">
        <v>3.5</v>
      </c>
      <c r="B80" s="59" t="s">
        <v>341</v>
      </c>
      <c r="C80" s="139"/>
      <c r="D80" s="53"/>
      <c r="E80" s="53"/>
      <c r="F80" s="53"/>
      <c r="G80" s="53"/>
      <c r="H80" s="188"/>
      <c r="I80" s="54">
        <v>29</v>
      </c>
      <c r="J80" s="42">
        <v>41</v>
      </c>
      <c r="K80" s="384">
        <f>I80/((I80+J80)/10)</f>
        <v>4.1428571428571432</v>
      </c>
      <c r="L80" s="384"/>
      <c r="M80" s="139"/>
      <c r="N80" s="112">
        <v>3</v>
      </c>
      <c r="O80" s="112">
        <v>4</v>
      </c>
      <c r="P80" s="383">
        <f>(K80+((I80-J80)*0.05))/10</f>
        <v>0.35428571428571431</v>
      </c>
      <c r="Q80" s="383"/>
      <c r="R80" s="209">
        <v>0</v>
      </c>
      <c r="S80" s="122">
        <v>0</v>
      </c>
      <c r="T80" s="119" t="e">
        <f>R80/((R80+S80)/10)</f>
        <v>#DIV/0!</v>
      </c>
      <c r="U80" s="110">
        <v>0</v>
      </c>
      <c r="V80" s="110">
        <v>0</v>
      </c>
    </row>
    <row r="81" spans="1:22" x14ac:dyDescent="0.2">
      <c r="A81" s="41">
        <v>3.5</v>
      </c>
      <c r="B81" s="111" t="s">
        <v>153</v>
      </c>
      <c r="C81" s="82"/>
      <c r="D81" s="82"/>
      <c r="E81" s="82"/>
      <c r="F81" s="82"/>
      <c r="G81" s="82"/>
      <c r="H81" s="83"/>
      <c r="I81" s="51">
        <v>14</v>
      </c>
      <c r="J81" s="51">
        <v>26</v>
      </c>
      <c r="K81" s="384">
        <f>I81/((I81+J81)/10)</f>
        <v>3.5</v>
      </c>
      <c r="L81" s="384"/>
      <c r="M81" s="96"/>
      <c r="N81" s="69">
        <v>0</v>
      </c>
      <c r="O81" s="69">
        <v>4</v>
      </c>
      <c r="P81" s="383">
        <f>(K81+((I81-J81)*0.05))/10</f>
        <v>0.28999999999999998</v>
      </c>
      <c r="Q81" s="383"/>
      <c r="R81" s="122">
        <v>29</v>
      </c>
      <c r="S81" s="122">
        <v>21</v>
      </c>
      <c r="T81" s="118">
        <f>R81/((R81+S81)/10)</f>
        <v>5.8</v>
      </c>
      <c r="U81" s="109">
        <v>0</v>
      </c>
      <c r="V81" s="110">
        <v>0</v>
      </c>
    </row>
    <row r="82" spans="1:22" x14ac:dyDescent="0.2">
      <c r="A82" s="41">
        <v>3</v>
      </c>
      <c r="B82" s="34" t="s">
        <v>348</v>
      </c>
      <c r="C82" s="82"/>
      <c r="D82" s="82"/>
      <c r="E82" s="82"/>
      <c r="F82" s="82"/>
      <c r="G82" s="82"/>
      <c r="H82" s="83"/>
      <c r="I82" s="42">
        <v>23</v>
      </c>
      <c r="J82" s="42">
        <v>27</v>
      </c>
      <c r="K82" s="384">
        <f>I82/((I82+J82)/10)</f>
        <v>4.5999999999999996</v>
      </c>
      <c r="L82" s="384"/>
      <c r="M82" s="68"/>
      <c r="N82" s="113">
        <v>2</v>
      </c>
      <c r="O82" s="113">
        <v>3</v>
      </c>
      <c r="P82" s="383">
        <f>(K82+((I82-J82)*0.05))/10</f>
        <v>0.43999999999999995</v>
      </c>
      <c r="Q82" s="383"/>
      <c r="R82" s="122">
        <v>32</v>
      </c>
      <c r="S82" s="122">
        <v>48</v>
      </c>
      <c r="T82" s="119">
        <f>R82/((R82+S82)/10)</f>
        <v>4</v>
      </c>
      <c r="U82" s="110">
        <v>0</v>
      </c>
      <c r="V82" s="110">
        <v>0</v>
      </c>
    </row>
    <row r="83" spans="1:22" x14ac:dyDescent="0.2">
      <c r="A83" s="41">
        <v>3</v>
      </c>
      <c r="B83" s="32" t="s">
        <v>152</v>
      </c>
      <c r="C83" s="82"/>
      <c r="D83" s="82"/>
      <c r="E83" s="82"/>
      <c r="F83" s="82"/>
      <c r="G83" s="82"/>
      <c r="H83" s="83"/>
      <c r="I83" s="51">
        <v>10</v>
      </c>
      <c r="J83" s="51">
        <v>10</v>
      </c>
      <c r="K83" s="384">
        <f t="shared" si="19"/>
        <v>5</v>
      </c>
      <c r="L83" s="384"/>
      <c r="M83" s="96"/>
      <c r="N83" s="69">
        <v>1</v>
      </c>
      <c r="O83" s="69">
        <v>1</v>
      </c>
      <c r="P83" s="383">
        <f>(K83+((I83-J83)*0.05))/10</f>
        <v>0.5</v>
      </c>
      <c r="Q83" s="383"/>
      <c r="R83" s="122">
        <v>55</v>
      </c>
      <c r="S83" s="122">
        <v>35</v>
      </c>
      <c r="T83" s="118">
        <f>R83/((R83+S83)/10)</f>
        <v>6.1111111111111107</v>
      </c>
      <c r="U83" s="109">
        <v>0</v>
      </c>
      <c r="V83" s="109">
        <v>0</v>
      </c>
    </row>
    <row r="84" spans="1:22" x14ac:dyDescent="0.2">
      <c r="A84" s="70"/>
      <c r="B84" s="81" t="s">
        <v>14</v>
      </c>
      <c r="C84" s="82"/>
      <c r="D84" s="82"/>
      <c r="E84" s="82"/>
      <c r="F84" s="82"/>
      <c r="G84" s="82"/>
      <c r="H84" s="83"/>
      <c r="I84" s="51">
        <v>14</v>
      </c>
      <c r="J84" s="51">
        <v>16</v>
      </c>
      <c r="K84" s="68"/>
      <c r="L84" s="68"/>
      <c r="M84" s="68"/>
      <c r="N84" s="69">
        <v>1</v>
      </c>
      <c r="O84" s="69">
        <v>2</v>
      </c>
      <c r="P84" s="388"/>
      <c r="Q84" s="388"/>
      <c r="R84" s="77"/>
      <c r="S84" s="77"/>
      <c r="T84" s="77"/>
      <c r="U84" s="77"/>
      <c r="V84" s="77"/>
    </row>
    <row r="85" spans="1:22" x14ac:dyDescent="0.2">
      <c r="A85" s="46"/>
      <c r="B85" s="228" t="s">
        <v>25</v>
      </c>
      <c r="C85" s="77"/>
      <c r="D85" s="77"/>
      <c r="E85" s="77"/>
      <c r="F85" s="77"/>
      <c r="G85" s="77"/>
      <c r="H85" s="229"/>
      <c r="I85" s="72"/>
      <c r="J85" s="72"/>
      <c r="K85" s="68"/>
      <c r="L85" s="68"/>
      <c r="M85" s="68"/>
      <c r="N85" s="72"/>
      <c r="O85" s="72"/>
      <c r="P85" s="100"/>
      <c r="Q85" s="100"/>
      <c r="R85" s="75"/>
      <c r="S85" s="75"/>
      <c r="T85" s="75"/>
      <c r="U85" s="75"/>
      <c r="V85" s="75"/>
    </row>
    <row r="86" spans="1:22" x14ac:dyDescent="0.2">
      <c r="A86" s="46"/>
      <c r="B86" s="228" t="s">
        <v>45</v>
      </c>
      <c r="C86" s="77"/>
      <c r="D86" s="77"/>
      <c r="E86" s="77"/>
      <c r="F86" s="77"/>
      <c r="G86" s="77"/>
      <c r="H86" s="229"/>
      <c r="I86" s="72"/>
      <c r="J86" s="72"/>
      <c r="K86" s="68"/>
      <c r="L86" s="68"/>
      <c r="M86" s="68"/>
      <c r="N86" s="72"/>
      <c r="O86" s="72"/>
      <c r="P86" s="101"/>
      <c r="Q86" s="101"/>
      <c r="R86" s="68"/>
      <c r="S86" s="68"/>
      <c r="T86" s="68"/>
      <c r="U86" s="68"/>
      <c r="V86" s="68"/>
    </row>
    <row r="87" spans="1:22" x14ac:dyDescent="0.2">
      <c r="A87" s="385" t="s">
        <v>102</v>
      </c>
      <c r="B87" s="385"/>
      <c r="C87" s="385"/>
      <c r="D87" s="385"/>
      <c r="E87" s="385"/>
      <c r="F87" s="385"/>
      <c r="G87" s="385"/>
      <c r="H87" s="230">
        <f>AVERAGE(A75:A86)</f>
        <v>4.5555555555555554</v>
      </c>
      <c r="I87" s="321">
        <f>SUM(I75:I86)</f>
        <v>262</v>
      </c>
      <c r="J87" s="321">
        <f>SUM(J75:J86)</f>
        <v>288</v>
      </c>
      <c r="K87" s="12"/>
      <c r="L87" s="321"/>
      <c r="N87" s="321">
        <f>SUM(N75:N86)</f>
        <v>23</v>
      </c>
      <c r="O87" s="321">
        <f>SUM(O75:O86)</f>
        <v>32</v>
      </c>
      <c r="P87" s="102"/>
      <c r="Q87" s="102"/>
      <c r="R87" s="137"/>
      <c r="S87" s="137"/>
      <c r="T87" s="325"/>
    </row>
    <row r="88" spans="1:22" x14ac:dyDescent="0.2">
      <c r="A88" s="57"/>
      <c r="B88" s="57"/>
      <c r="C88" s="57"/>
      <c r="D88" s="57"/>
      <c r="E88" s="57"/>
      <c r="F88" s="57"/>
      <c r="G88" s="57"/>
      <c r="H88" s="230"/>
      <c r="I88" s="321"/>
      <c r="J88" s="321"/>
      <c r="K88" s="12"/>
      <c r="L88" s="321"/>
      <c r="N88" s="321"/>
      <c r="O88" s="321"/>
      <c r="P88" s="102"/>
      <c r="Q88" s="102"/>
      <c r="R88" s="137"/>
      <c r="S88" s="137"/>
      <c r="T88" s="325"/>
    </row>
    <row r="89" spans="1:22" ht="12.75" customHeight="1" x14ac:dyDescent="0.2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76"/>
      <c r="L89" s="76"/>
      <c r="M89" s="76"/>
      <c r="N89" s="53"/>
      <c r="O89" s="53"/>
      <c r="P89" s="103"/>
      <c r="Q89" s="103"/>
      <c r="R89" s="412" t="s">
        <v>133</v>
      </c>
      <c r="S89" s="412"/>
      <c r="T89" s="412"/>
      <c r="U89" s="436" t="s">
        <v>310</v>
      </c>
      <c r="V89" s="436"/>
    </row>
    <row r="90" spans="1:22" x14ac:dyDescent="0.2">
      <c r="A90" s="280" t="s">
        <v>89</v>
      </c>
      <c r="B90" s="279"/>
      <c r="C90" s="279"/>
      <c r="D90" s="279"/>
      <c r="E90" s="279"/>
      <c r="F90" s="279"/>
      <c r="G90" s="279"/>
      <c r="H90" s="279"/>
      <c r="K90" s="108"/>
      <c r="L90" s="108"/>
      <c r="M90" s="108"/>
      <c r="P90" s="103"/>
      <c r="Q90" s="103"/>
      <c r="R90" s="412"/>
      <c r="S90" s="412"/>
      <c r="T90" s="412"/>
      <c r="U90" s="436"/>
      <c r="V90" s="436"/>
    </row>
    <row r="91" spans="1:22" x14ac:dyDescent="0.2">
      <c r="A91" s="279"/>
      <c r="B91" s="379" t="s">
        <v>137</v>
      </c>
      <c r="C91" s="379"/>
      <c r="D91" s="379"/>
      <c r="E91" s="379"/>
      <c r="F91" s="379"/>
      <c r="G91" s="379"/>
      <c r="H91" s="379"/>
      <c r="I91" s="381" t="s">
        <v>127</v>
      </c>
      <c r="J91" s="381"/>
      <c r="K91" s="389" t="s">
        <v>130</v>
      </c>
      <c r="L91" s="389"/>
      <c r="M91" s="108"/>
      <c r="N91" s="381" t="s">
        <v>99</v>
      </c>
      <c r="O91" s="381"/>
      <c r="P91" s="391" t="s">
        <v>95</v>
      </c>
      <c r="Q91" s="391"/>
      <c r="R91" s="412" t="s">
        <v>127</v>
      </c>
      <c r="S91" s="412"/>
      <c r="T91" s="412"/>
      <c r="U91" s="436"/>
      <c r="V91" s="436"/>
    </row>
    <row r="92" spans="1:22" x14ac:dyDescent="0.2">
      <c r="A92" s="281" t="s">
        <v>63</v>
      </c>
      <c r="B92" s="380"/>
      <c r="C92" s="380"/>
      <c r="D92" s="380"/>
      <c r="E92" s="380"/>
      <c r="F92" s="380"/>
      <c r="G92" s="380"/>
      <c r="H92" s="380"/>
      <c r="I92" s="66" t="s">
        <v>128</v>
      </c>
      <c r="J92" s="66" t="s">
        <v>129</v>
      </c>
      <c r="K92" s="390"/>
      <c r="L92" s="390"/>
      <c r="M92" s="65"/>
      <c r="N92" s="66" t="s">
        <v>0</v>
      </c>
      <c r="O92" s="66" t="s">
        <v>1</v>
      </c>
      <c r="P92" s="392"/>
      <c r="Q92" s="392"/>
      <c r="R92" s="107" t="s">
        <v>128</v>
      </c>
      <c r="S92" s="107" t="s">
        <v>129</v>
      </c>
      <c r="T92" s="116" t="s">
        <v>62</v>
      </c>
      <c r="U92" s="115" t="s">
        <v>128</v>
      </c>
      <c r="V92" s="115" t="s">
        <v>129</v>
      </c>
    </row>
    <row r="93" spans="1:22" x14ac:dyDescent="0.2">
      <c r="A93" s="41">
        <v>7.5</v>
      </c>
      <c r="B93" s="34" t="s">
        <v>344</v>
      </c>
      <c r="C93" s="231"/>
      <c r="D93" s="231"/>
      <c r="E93" s="231"/>
      <c r="F93" s="231"/>
      <c r="G93" s="231"/>
      <c r="H93" s="188"/>
      <c r="I93" s="31">
        <v>36</v>
      </c>
      <c r="J93" s="31">
        <v>14</v>
      </c>
      <c r="K93" s="413">
        <f>I93/((I93+J93)/10)</f>
        <v>7.2</v>
      </c>
      <c r="L93" s="413"/>
      <c r="M93" s="93"/>
      <c r="N93" s="112">
        <v>5</v>
      </c>
      <c r="O93" s="113">
        <v>0</v>
      </c>
      <c r="P93" s="427">
        <f>(K93+((I93-J93)*0.05))/10</f>
        <v>0.83000000000000007</v>
      </c>
      <c r="Q93" s="427"/>
      <c r="R93" s="121">
        <v>0</v>
      </c>
      <c r="S93" s="121">
        <v>0</v>
      </c>
      <c r="T93" s="118" t="e">
        <f>R93/((R93+S93)/10)</f>
        <v>#DIV/0!</v>
      </c>
      <c r="U93" s="109">
        <v>0</v>
      </c>
      <c r="V93" s="110">
        <v>0</v>
      </c>
    </row>
    <row r="94" spans="1:22" x14ac:dyDescent="0.2">
      <c r="A94" s="41">
        <v>7</v>
      </c>
      <c r="B94" s="34" t="s">
        <v>155</v>
      </c>
      <c r="C94" s="82"/>
      <c r="D94" s="82"/>
      <c r="E94" s="82"/>
      <c r="F94" s="82"/>
      <c r="G94" s="82"/>
      <c r="H94" s="83"/>
      <c r="I94" s="51">
        <v>20</v>
      </c>
      <c r="J94" s="51">
        <v>40</v>
      </c>
      <c r="K94" s="384">
        <f t="shared" ref="K94" si="22">I94/((I94+J94)/10)</f>
        <v>3.3333333333333335</v>
      </c>
      <c r="L94" s="384"/>
      <c r="M94" s="68"/>
      <c r="N94" s="69">
        <v>1</v>
      </c>
      <c r="O94" s="69">
        <v>5</v>
      </c>
      <c r="P94" s="383">
        <f t="shared" ref="P94" si="23">(K94+((I94-J94)*0.05))/10</f>
        <v>0.23333333333333334</v>
      </c>
      <c r="Q94" s="383"/>
      <c r="R94" s="122">
        <v>46</v>
      </c>
      <c r="S94" s="122">
        <v>34</v>
      </c>
      <c r="T94" s="119">
        <f t="shared" ref="T94" si="24">R94/((R94+S94)/10)</f>
        <v>5.75</v>
      </c>
      <c r="U94" s="109">
        <v>0</v>
      </c>
      <c r="V94" s="110">
        <v>0</v>
      </c>
    </row>
    <row r="95" spans="1:22" x14ac:dyDescent="0.2">
      <c r="A95" s="41">
        <v>5.5</v>
      </c>
      <c r="B95" s="22" t="s">
        <v>156</v>
      </c>
      <c r="C95" s="82"/>
      <c r="D95" s="82"/>
      <c r="E95" s="82"/>
      <c r="F95" s="82"/>
      <c r="G95" s="82"/>
      <c r="H95" s="83"/>
      <c r="I95" s="42">
        <v>45</v>
      </c>
      <c r="J95" s="31">
        <v>45</v>
      </c>
      <c r="K95" s="384">
        <f t="shared" ref="K95:K100" si="25">I95/((I95+J95)/10)</f>
        <v>5</v>
      </c>
      <c r="L95" s="384"/>
      <c r="M95" s="68"/>
      <c r="N95" s="112">
        <v>5</v>
      </c>
      <c r="O95" s="112">
        <v>4</v>
      </c>
      <c r="P95" s="383">
        <f t="shared" ref="P95:P100" si="26">(K95+((I95-J95)*0.05))/10</f>
        <v>0.5</v>
      </c>
      <c r="Q95" s="383"/>
      <c r="R95" s="122">
        <v>62</v>
      </c>
      <c r="S95" s="121">
        <v>58</v>
      </c>
      <c r="T95" s="119">
        <f t="shared" ref="T95:T97" si="27">R95/((R95+S95)/10)</f>
        <v>5.166666666666667</v>
      </c>
      <c r="U95" s="110">
        <v>6</v>
      </c>
      <c r="V95" s="110">
        <v>4</v>
      </c>
    </row>
    <row r="96" spans="1:22" x14ac:dyDescent="0.2">
      <c r="A96" s="41">
        <v>5</v>
      </c>
      <c r="B96" s="268" t="s">
        <v>345</v>
      </c>
      <c r="H96" s="97"/>
      <c r="I96" s="54">
        <v>35</v>
      </c>
      <c r="J96" s="54">
        <v>35</v>
      </c>
      <c r="K96" s="382">
        <f>I96/((I96+J96)/10)</f>
        <v>5</v>
      </c>
      <c r="L96" s="382"/>
      <c r="N96" s="319">
        <v>4</v>
      </c>
      <c r="O96" s="319">
        <v>3</v>
      </c>
      <c r="P96" s="388">
        <f>(K96+((I96-J96)*0.05))/10</f>
        <v>0.5</v>
      </c>
      <c r="Q96" s="388"/>
      <c r="R96" s="209">
        <v>0</v>
      </c>
      <c r="S96" s="209">
        <v>0</v>
      </c>
      <c r="T96" s="219" t="e">
        <f>R96/((R96+S96)/10)</f>
        <v>#DIV/0!</v>
      </c>
      <c r="U96" s="220">
        <v>0</v>
      </c>
      <c r="V96" s="220">
        <v>0</v>
      </c>
    </row>
    <row r="97" spans="1:22" x14ac:dyDescent="0.2">
      <c r="A97" s="41">
        <v>4.5</v>
      </c>
      <c r="B97" s="47" t="s">
        <v>157</v>
      </c>
      <c r="C97" s="82"/>
      <c r="D97" s="82"/>
      <c r="E97" s="82"/>
      <c r="F97" s="82"/>
      <c r="G97" s="82"/>
      <c r="H97" s="83"/>
      <c r="I97" s="42">
        <v>31</v>
      </c>
      <c r="J97" s="42">
        <v>49</v>
      </c>
      <c r="K97" s="382">
        <f>I97/((I97+J97)/10)</f>
        <v>3.875</v>
      </c>
      <c r="L97" s="382"/>
      <c r="M97" s="68"/>
      <c r="N97" s="113">
        <v>2</v>
      </c>
      <c r="O97" s="112">
        <v>6</v>
      </c>
      <c r="P97" s="388">
        <f>(K97+((I97-J97)*0.05))/10</f>
        <v>0.29749999999999999</v>
      </c>
      <c r="Q97" s="388"/>
      <c r="R97" s="122">
        <v>74</v>
      </c>
      <c r="S97" s="122">
        <v>76</v>
      </c>
      <c r="T97" s="119">
        <f>R97/((R97+S97)/10)</f>
        <v>4.9333333333333336</v>
      </c>
      <c r="U97" s="110">
        <v>3</v>
      </c>
      <c r="V97" s="110">
        <v>7</v>
      </c>
    </row>
    <row r="98" spans="1:22" x14ac:dyDescent="0.2">
      <c r="A98" s="41">
        <v>4.5</v>
      </c>
      <c r="B98" s="32" t="s">
        <v>158</v>
      </c>
      <c r="C98" s="82"/>
      <c r="D98" s="82"/>
      <c r="E98" s="82"/>
      <c r="F98" s="82"/>
      <c r="G98" s="82"/>
      <c r="H98" s="83"/>
      <c r="I98" s="42">
        <v>14</v>
      </c>
      <c r="J98" s="42">
        <v>16</v>
      </c>
      <c r="K98" s="384">
        <f t="shared" si="25"/>
        <v>4.666666666666667</v>
      </c>
      <c r="L98" s="384"/>
      <c r="M98" s="68"/>
      <c r="N98" s="112">
        <v>2</v>
      </c>
      <c r="O98" s="112">
        <v>1</v>
      </c>
      <c r="P98" s="388">
        <f t="shared" si="26"/>
        <v>0.45666666666666672</v>
      </c>
      <c r="Q98" s="388"/>
      <c r="R98" s="122">
        <v>61</v>
      </c>
      <c r="S98" s="122">
        <v>29</v>
      </c>
      <c r="T98" s="119">
        <f>R98/((R98+S98)/10)</f>
        <v>6.7777777777777777</v>
      </c>
      <c r="U98" s="110">
        <v>6</v>
      </c>
      <c r="V98" s="110">
        <v>4</v>
      </c>
    </row>
    <row r="99" spans="1:22" x14ac:dyDescent="0.2">
      <c r="A99" s="41">
        <v>4</v>
      </c>
      <c r="B99" s="22" t="s">
        <v>29</v>
      </c>
      <c r="C99" s="82"/>
      <c r="D99" s="82"/>
      <c r="E99" s="82"/>
      <c r="F99" s="82"/>
      <c r="G99" s="82"/>
      <c r="H99" s="83"/>
      <c r="I99" s="51">
        <v>37</v>
      </c>
      <c r="J99" s="51">
        <v>23</v>
      </c>
      <c r="K99" s="384">
        <f t="shared" si="25"/>
        <v>6.166666666666667</v>
      </c>
      <c r="L99" s="384"/>
      <c r="M99" s="96"/>
      <c r="N99" s="69">
        <v>4</v>
      </c>
      <c r="O99" s="69">
        <v>2</v>
      </c>
      <c r="P99" s="383">
        <f t="shared" si="26"/>
        <v>0.68666666666666676</v>
      </c>
      <c r="Q99" s="383"/>
      <c r="R99" s="122">
        <v>47</v>
      </c>
      <c r="S99" s="122">
        <v>53</v>
      </c>
      <c r="T99" s="118">
        <f>R99/((R99+S99)/10)</f>
        <v>4.7</v>
      </c>
      <c r="U99" s="109">
        <v>3</v>
      </c>
      <c r="V99" s="110">
        <v>7</v>
      </c>
    </row>
    <row r="100" spans="1:22" x14ac:dyDescent="0.2">
      <c r="A100" s="41">
        <v>3.5</v>
      </c>
      <c r="B100" s="47" t="s">
        <v>236</v>
      </c>
      <c r="C100" s="96"/>
      <c r="H100" s="97"/>
      <c r="I100" s="54">
        <v>26</v>
      </c>
      <c r="J100" s="54">
        <v>14</v>
      </c>
      <c r="K100" s="382">
        <f t="shared" si="25"/>
        <v>6.5</v>
      </c>
      <c r="L100" s="382"/>
      <c r="M100" s="68"/>
      <c r="N100" s="112">
        <v>3</v>
      </c>
      <c r="O100" s="319">
        <v>1</v>
      </c>
      <c r="P100" s="388">
        <f t="shared" si="26"/>
        <v>0.71</v>
      </c>
      <c r="Q100" s="388"/>
      <c r="R100" s="209">
        <v>51</v>
      </c>
      <c r="S100" s="209">
        <v>39</v>
      </c>
      <c r="T100" s="219">
        <f t="shared" ref="T100" si="28">R100/((R100+S100)/10)</f>
        <v>5.666666666666667</v>
      </c>
      <c r="U100" s="220">
        <v>0</v>
      </c>
      <c r="V100" s="220">
        <v>0</v>
      </c>
    </row>
    <row r="101" spans="1:22" x14ac:dyDescent="0.2">
      <c r="A101" s="41">
        <v>3</v>
      </c>
      <c r="B101" s="22" t="s">
        <v>159</v>
      </c>
      <c r="C101" s="178"/>
      <c r="D101" s="82"/>
      <c r="E101" s="82"/>
      <c r="F101" s="82"/>
      <c r="G101" s="82"/>
      <c r="H101" s="83"/>
      <c r="I101" s="51">
        <v>27</v>
      </c>
      <c r="J101" s="51">
        <v>23</v>
      </c>
      <c r="K101" s="384">
        <f t="shared" ref="K101" si="29">I101/((I101+J101)/10)</f>
        <v>5.4</v>
      </c>
      <c r="L101" s="384"/>
      <c r="M101" s="96"/>
      <c r="N101" s="93">
        <v>3</v>
      </c>
      <c r="O101" s="69">
        <v>2</v>
      </c>
      <c r="P101" s="388">
        <f t="shared" ref="P101" si="30">(K101+((I101-J101)*0.05))/10</f>
        <v>0.56000000000000005</v>
      </c>
      <c r="Q101" s="388"/>
      <c r="R101" s="122">
        <v>34</v>
      </c>
      <c r="S101" s="122">
        <v>36</v>
      </c>
      <c r="T101" s="118">
        <f>R101/((R101+S101)/10)</f>
        <v>4.8571428571428568</v>
      </c>
      <c r="U101" s="109">
        <v>0</v>
      </c>
      <c r="V101" s="110">
        <v>0</v>
      </c>
    </row>
    <row r="102" spans="1:22" x14ac:dyDescent="0.2">
      <c r="A102" s="46"/>
      <c r="B102" s="81" t="s">
        <v>14</v>
      </c>
      <c r="C102" s="82"/>
      <c r="D102" s="82"/>
      <c r="E102" s="82"/>
      <c r="F102" s="82"/>
      <c r="G102" s="82"/>
      <c r="H102" s="83"/>
      <c r="I102" s="51">
        <v>3</v>
      </c>
      <c r="J102" s="51">
        <v>7</v>
      </c>
      <c r="K102" s="68"/>
      <c r="L102" s="68"/>
      <c r="M102" s="68"/>
      <c r="N102" s="51">
        <v>0</v>
      </c>
      <c r="O102" s="51">
        <v>1</v>
      </c>
      <c r="P102" s="388"/>
      <c r="Q102" s="388"/>
      <c r="R102" s="77"/>
      <c r="S102" s="77"/>
      <c r="T102" s="77"/>
      <c r="U102" s="226"/>
      <c r="V102" s="226"/>
    </row>
    <row r="103" spans="1:22" x14ac:dyDescent="0.2">
      <c r="A103" s="46"/>
      <c r="B103" s="228" t="s">
        <v>25</v>
      </c>
      <c r="C103" s="77"/>
      <c r="D103" s="77"/>
      <c r="E103" s="77"/>
      <c r="F103" s="77"/>
      <c r="G103" s="77"/>
      <c r="H103" s="229"/>
      <c r="I103" s="51">
        <v>7</v>
      </c>
      <c r="J103" s="51">
        <v>3</v>
      </c>
      <c r="K103" s="68"/>
      <c r="L103" s="68"/>
      <c r="M103" s="68"/>
      <c r="N103" s="71">
        <v>1</v>
      </c>
      <c r="O103" s="71">
        <v>0</v>
      </c>
      <c r="P103" s="100"/>
      <c r="Q103" s="100"/>
      <c r="R103" s="75"/>
      <c r="S103" s="75"/>
      <c r="T103" s="75"/>
      <c r="U103" s="75"/>
      <c r="V103" s="75"/>
    </row>
    <row r="104" spans="1:22" x14ac:dyDescent="0.2">
      <c r="A104" s="46"/>
      <c r="B104" s="228" t="s">
        <v>45</v>
      </c>
      <c r="C104" s="77"/>
      <c r="D104" s="77"/>
      <c r="E104" s="77"/>
      <c r="F104" s="77"/>
      <c r="G104" s="77"/>
      <c r="H104" s="229"/>
      <c r="I104" s="72"/>
      <c r="J104" s="72"/>
      <c r="K104" s="68"/>
      <c r="L104" s="68"/>
      <c r="M104" s="68"/>
      <c r="N104" s="72"/>
      <c r="O104" s="72"/>
      <c r="P104" s="101"/>
      <c r="Q104" s="101"/>
      <c r="R104" s="68"/>
      <c r="S104" s="68"/>
      <c r="T104" s="68"/>
      <c r="U104" s="68"/>
      <c r="V104" s="68"/>
    </row>
    <row r="105" spans="1:22" x14ac:dyDescent="0.2">
      <c r="A105" s="385" t="s">
        <v>102</v>
      </c>
      <c r="B105" s="385"/>
      <c r="C105" s="385"/>
      <c r="D105" s="385"/>
      <c r="E105" s="385"/>
      <c r="F105" s="385"/>
      <c r="G105" s="385"/>
      <c r="H105" s="230">
        <f>AVERAGE(A93:A104)</f>
        <v>4.9444444444444446</v>
      </c>
      <c r="I105" s="321">
        <f>SUM(I93:I104)</f>
        <v>281</v>
      </c>
      <c r="J105" s="321">
        <f>SUM(J93:J104)</f>
        <v>269</v>
      </c>
      <c r="K105" s="12"/>
      <c r="L105" s="321"/>
      <c r="N105" s="321">
        <f>SUM(N93:N104)</f>
        <v>30</v>
      </c>
      <c r="O105" s="321">
        <f>SUM(O93:O104)</f>
        <v>25</v>
      </c>
      <c r="P105" s="102"/>
      <c r="Q105" s="102"/>
      <c r="R105" s="137"/>
      <c r="S105" s="137"/>
      <c r="T105" s="325"/>
    </row>
    <row r="106" spans="1:22" x14ac:dyDescent="0.2">
      <c r="A106" s="94"/>
      <c r="B106" s="94"/>
      <c r="C106" s="94"/>
      <c r="D106" s="94"/>
      <c r="E106" s="94"/>
      <c r="F106" s="94"/>
      <c r="G106" s="94"/>
      <c r="H106" s="58"/>
      <c r="I106" s="326"/>
      <c r="J106" s="326"/>
      <c r="K106" s="16"/>
      <c r="L106" s="326"/>
      <c r="M106" s="53"/>
      <c r="N106" s="326"/>
      <c r="O106" s="321"/>
      <c r="P106" s="102"/>
      <c r="Q106" s="102"/>
      <c r="R106" s="137"/>
      <c r="S106" s="137"/>
      <c r="T106" s="325"/>
    </row>
    <row r="107" spans="1:22" ht="12.75" customHeight="1" x14ac:dyDescent="0.2">
      <c r="A107" s="53"/>
      <c r="B107" s="53"/>
      <c r="C107" s="53"/>
      <c r="D107" s="53"/>
      <c r="E107" s="53"/>
      <c r="F107" s="53"/>
      <c r="G107" s="53"/>
      <c r="H107" s="53"/>
      <c r="K107" s="108"/>
      <c r="L107" s="108"/>
      <c r="M107" s="108"/>
      <c r="P107" s="103"/>
      <c r="Q107" s="103"/>
      <c r="R107" s="412" t="s">
        <v>133</v>
      </c>
      <c r="S107" s="412"/>
      <c r="T107" s="412"/>
      <c r="U107" s="436" t="s">
        <v>310</v>
      </c>
      <c r="V107" s="436"/>
    </row>
    <row r="108" spans="1:22" x14ac:dyDescent="0.2">
      <c r="A108" s="207"/>
      <c r="B108" s="53"/>
      <c r="C108" s="53"/>
      <c r="D108" s="53"/>
      <c r="E108" s="53"/>
      <c r="F108" s="53"/>
      <c r="G108" s="53"/>
      <c r="H108" s="53"/>
      <c r="K108" s="108"/>
      <c r="L108" s="108"/>
      <c r="M108" s="108"/>
      <c r="P108" s="103"/>
      <c r="Q108" s="103"/>
      <c r="R108" s="412"/>
      <c r="S108" s="412"/>
      <c r="T108" s="412"/>
      <c r="U108" s="436"/>
      <c r="V108" s="436"/>
    </row>
    <row r="109" spans="1:22" x14ac:dyDescent="0.2">
      <c r="A109" s="53"/>
      <c r="B109" s="386" t="s">
        <v>131</v>
      </c>
      <c r="C109" s="386"/>
      <c r="D109" s="386"/>
      <c r="E109" s="386"/>
      <c r="F109" s="386"/>
      <c r="G109" s="386"/>
      <c r="H109" s="386"/>
      <c r="I109" s="381" t="s">
        <v>127</v>
      </c>
      <c r="J109" s="381"/>
      <c r="K109" s="389" t="s">
        <v>130</v>
      </c>
      <c r="L109" s="389"/>
      <c r="M109" s="108"/>
      <c r="N109" s="381" t="s">
        <v>99</v>
      </c>
      <c r="O109" s="381"/>
      <c r="P109" s="391" t="s">
        <v>95</v>
      </c>
      <c r="Q109" s="391"/>
      <c r="R109" s="412" t="s">
        <v>127</v>
      </c>
      <c r="S109" s="412"/>
      <c r="T109" s="412"/>
      <c r="U109" s="436"/>
      <c r="V109" s="436"/>
    </row>
    <row r="110" spans="1:22" x14ac:dyDescent="0.2">
      <c r="A110" s="208" t="s">
        <v>63</v>
      </c>
      <c r="B110" s="387"/>
      <c r="C110" s="387"/>
      <c r="D110" s="387"/>
      <c r="E110" s="387"/>
      <c r="F110" s="387"/>
      <c r="G110" s="387"/>
      <c r="H110" s="387"/>
      <c r="I110" s="66" t="s">
        <v>128</v>
      </c>
      <c r="J110" s="66" t="s">
        <v>129</v>
      </c>
      <c r="K110" s="390"/>
      <c r="L110" s="390"/>
      <c r="M110" s="65"/>
      <c r="N110" s="66" t="s">
        <v>0</v>
      </c>
      <c r="O110" s="66" t="s">
        <v>1</v>
      </c>
      <c r="P110" s="392"/>
      <c r="Q110" s="392"/>
      <c r="R110" s="107" t="s">
        <v>128</v>
      </c>
      <c r="S110" s="107" t="s">
        <v>129</v>
      </c>
      <c r="T110" s="116" t="s">
        <v>62</v>
      </c>
      <c r="U110" s="115" t="s">
        <v>128</v>
      </c>
      <c r="V110" s="115" t="s">
        <v>129</v>
      </c>
    </row>
    <row r="111" spans="1:22" x14ac:dyDescent="0.2">
      <c r="A111" s="41">
        <v>7.5</v>
      </c>
      <c r="B111" s="232" t="s">
        <v>10</v>
      </c>
      <c r="C111" s="79"/>
      <c r="D111" s="79"/>
      <c r="E111" s="79"/>
      <c r="F111" s="79"/>
      <c r="G111" s="79"/>
      <c r="H111" s="80"/>
      <c r="I111" s="73">
        <v>16</v>
      </c>
      <c r="J111" s="73">
        <v>24</v>
      </c>
      <c r="K111" s="382">
        <f t="shared" ref="K111" si="31">I111/((I111+J111)/10)</f>
        <v>4</v>
      </c>
      <c r="L111" s="382"/>
      <c r="M111" s="93"/>
      <c r="N111" s="67">
        <v>1</v>
      </c>
      <c r="O111" s="67">
        <v>3</v>
      </c>
      <c r="P111" s="388">
        <f t="shared" ref="P111" si="32">(K111+((I111-J111)*0.05))/10</f>
        <v>0.36</v>
      </c>
      <c r="Q111" s="388"/>
      <c r="R111" s="120">
        <v>49</v>
      </c>
      <c r="S111" s="120">
        <v>41</v>
      </c>
      <c r="T111" s="117">
        <f t="shared" ref="T111" si="33">R111/((R111+S111)/10)</f>
        <v>5.4444444444444446</v>
      </c>
      <c r="U111" s="114">
        <v>3</v>
      </c>
      <c r="V111" s="114">
        <v>7</v>
      </c>
    </row>
    <row r="112" spans="1:22" x14ac:dyDescent="0.2">
      <c r="A112" s="46">
        <v>6</v>
      </c>
      <c r="B112" s="59" t="s">
        <v>269</v>
      </c>
      <c r="C112" s="82"/>
      <c r="D112" s="82"/>
      <c r="E112" s="82"/>
      <c r="F112" s="82"/>
      <c r="G112" s="82"/>
      <c r="H112" s="83"/>
      <c r="I112" s="42">
        <v>20</v>
      </c>
      <c r="J112" s="42">
        <v>30</v>
      </c>
      <c r="K112" s="398">
        <f t="shared" ref="K112:K117" si="34">I112/((I112+J112)/10)</f>
        <v>4</v>
      </c>
      <c r="L112" s="398"/>
      <c r="M112" s="49"/>
      <c r="N112" s="112">
        <v>1</v>
      </c>
      <c r="O112" s="112">
        <v>4</v>
      </c>
      <c r="P112" s="402">
        <f t="shared" ref="P112:P117" si="35">(K112+((I112-J112)*0.05))/10</f>
        <v>0.35</v>
      </c>
      <c r="Q112" s="402"/>
      <c r="R112" s="122">
        <v>44</v>
      </c>
      <c r="S112" s="122">
        <v>36</v>
      </c>
      <c r="T112" s="119">
        <f t="shared" ref="T112:T119" si="36">R112/((R112+S112)/10)</f>
        <v>5.5</v>
      </c>
      <c r="U112" s="199">
        <v>2</v>
      </c>
      <c r="V112" s="199">
        <v>8</v>
      </c>
    </row>
    <row r="113" spans="1:22" x14ac:dyDescent="0.2">
      <c r="A113" s="41">
        <v>6</v>
      </c>
      <c r="B113" s="34" t="s">
        <v>270</v>
      </c>
      <c r="C113" s="231"/>
      <c r="D113" s="231"/>
      <c r="E113" s="231"/>
      <c r="F113" s="231"/>
      <c r="G113" s="231"/>
      <c r="H113" s="188"/>
      <c r="I113" s="31">
        <v>22</v>
      </c>
      <c r="J113" s="31">
        <v>28</v>
      </c>
      <c r="K113" s="382">
        <f t="shared" si="34"/>
        <v>4.4000000000000004</v>
      </c>
      <c r="L113" s="382"/>
      <c r="M113" s="93"/>
      <c r="N113" s="112">
        <v>2</v>
      </c>
      <c r="O113" s="113">
        <v>3</v>
      </c>
      <c r="P113" s="388">
        <f t="shared" si="35"/>
        <v>0.41000000000000003</v>
      </c>
      <c r="Q113" s="388"/>
      <c r="R113" s="121">
        <v>49</v>
      </c>
      <c r="S113" s="121">
        <v>51</v>
      </c>
      <c r="T113" s="118">
        <f t="shared" si="36"/>
        <v>4.9000000000000004</v>
      </c>
      <c r="U113" s="109">
        <v>1</v>
      </c>
      <c r="V113" s="110">
        <v>9</v>
      </c>
    </row>
    <row r="114" spans="1:22" x14ac:dyDescent="0.2">
      <c r="A114" s="41">
        <v>5.5</v>
      </c>
      <c r="B114" s="25" t="s">
        <v>363</v>
      </c>
      <c r="H114" s="277"/>
      <c r="I114" s="364">
        <v>22</v>
      </c>
      <c r="J114" s="365">
        <v>18</v>
      </c>
      <c r="K114" s="382">
        <f t="shared" si="34"/>
        <v>5.5</v>
      </c>
      <c r="L114" s="382"/>
      <c r="N114" s="11">
        <v>2</v>
      </c>
      <c r="O114" s="11">
        <v>2</v>
      </c>
      <c r="P114" s="388">
        <f t="shared" si="35"/>
        <v>0.57000000000000006</v>
      </c>
      <c r="Q114" s="388"/>
      <c r="R114" s="209">
        <v>0</v>
      </c>
      <c r="S114" s="122">
        <v>0</v>
      </c>
      <c r="T114" s="119" t="e">
        <f t="shared" si="36"/>
        <v>#DIV/0!</v>
      </c>
      <c r="U114" s="220">
        <v>0</v>
      </c>
      <c r="V114" s="220">
        <v>0</v>
      </c>
    </row>
    <row r="115" spans="1:22" x14ac:dyDescent="0.2">
      <c r="A115" s="41">
        <v>5</v>
      </c>
      <c r="B115" s="111" t="s">
        <v>364</v>
      </c>
      <c r="C115" s="82"/>
      <c r="D115" s="82"/>
      <c r="E115" s="82"/>
      <c r="F115" s="82"/>
      <c r="G115" s="82"/>
      <c r="H115" s="83"/>
      <c r="I115" s="42">
        <v>30</v>
      </c>
      <c r="J115" s="31">
        <v>50</v>
      </c>
      <c r="K115" s="382">
        <f t="shared" si="34"/>
        <v>3.75</v>
      </c>
      <c r="L115" s="382"/>
      <c r="M115" s="68"/>
      <c r="N115" s="112">
        <v>3</v>
      </c>
      <c r="O115" s="112">
        <v>5</v>
      </c>
      <c r="P115" s="388">
        <f t="shared" si="35"/>
        <v>0.27500000000000002</v>
      </c>
      <c r="Q115" s="388"/>
      <c r="R115" s="122">
        <v>63</v>
      </c>
      <c r="S115" s="121">
        <v>47</v>
      </c>
      <c r="T115" s="118">
        <f t="shared" si="36"/>
        <v>5.7272727272727275</v>
      </c>
      <c r="U115" s="110">
        <v>7</v>
      </c>
      <c r="V115" s="110">
        <v>3</v>
      </c>
    </row>
    <row r="116" spans="1:22" x14ac:dyDescent="0.2">
      <c r="A116" s="41">
        <v>4.5</v>
      </c>
      <c r="B116" s="111" t="s">
        <v>75</v>
      </c>
      <c r="C116" s="139"/>
      <c r="D116" s="139"/>
      <c r="E116" s="139"/>
      <c r="F116" s="139"/>
      <c r="G116" s="139"/>
      <c r="H116" s="190"/>
      <c r="I116" s="42">
        <v>25</v>
      </c>
      <c r="J116" s="42">
        <v>35</v>
      </c>
      <c r="K116" s="384">
        <f t="shared" si="34"/>
        <v>4.166666666666667</v>
      </c>
      <c r="L116" s="384"/>
      <c r="M116" s="68"/>
      <c r="N116" s="112">
        <v>2</v>
      </c>
      <c r="O116" s="112">
        <v>4</v>
      </c>
      <c r="P116" s="383">
        <f t="shared" si="35"/>
        <v>0.3666666666666667</v>
      </c>
      <c r="Q116" s="383"/>
      <c r="R116" s="122">
        <v>55</v>
      </c>
      <c r="S116" s="122">
        <v>55</v>
      </c>
      <c r="T116" s="119">
        <f t="shared" si="36"/>
        <v>5</v>
      </c>
      <c r="U116" s="110">
        <v>0</v>
      </c>
      <c r="V116" s="110">
        <v>0</v>
      </c>
    </row>
    <row r="117" spans="1:22" x14ac:dyDescent="0.2">
      <c r="A117" s="41">
        <v>4.5</v>
      </c>
      <c r="B117" s="111" t="s">
        <v>132</v>
      </c>
      <c r="C117" s="82"/>
      <c r="D117" s="82"/>
      <c r="E117" s="82"/>
      <c r="F117" s="82"/>
      <c r="G117" s="82"/>
      <c r="H117" s="83"/>
      <c r="I117" s="42">
        <v>46</v>
      </c>
      <c r="J117" s="42">
        <v>44</v>
      </c>
      <c r="K117" s="384">
        <f t="shared" si="34"/>
        <v>5.1111111111111107</v>
      </c>
      <c r="L117" s="384"/>
      <c r="M117" s="68"/>
      <c r="N117" s="113">
        <v>5</v>
      </c>
      <c r="O117" s="112">
        <v>4</v>
      </c>
      <c r="P117" s="383">
        <f t="shared" si="35"/>
        <v>0.52111111111111108</v>
      </c>
      <c r="Q117" s="383"/>
      <c r="R117" s="122">
        <v>51</v>
      </c>
      <c r="S117" s="122">
        <v>69</v>
      </c>
      <c r="T117" s="119">
        <f t="shared" si="36"/>
        <v>4.25</v>
      </c>
      <c r="U117" s="110">
        <v>9</v>
      </c>
      <c r="V117" s="110">
        <v>11</v>
      </c>
    </row>
    <row r="118" spans="1:22" x14ac:dyDescent="0.2">
      <c r="A118" s="41">
        <v>4</v>
      </c>
      <c r="B118" s="25" t="s">
        <v>12</v>
      </c>
      <c r="C118" s="53"/>
      <c r="D118" s="53"/>
      <c r="E118" s="53"/>
      <c r="F118" s="53"/>
      <c r="G118" s="53"/>
      <c r="H118" s="188"/>
      <c r="I118" s="54">
        <v>19</v>
      </c>
      <c r="J118" s="54">
        <v>31</v>
      </c>
      <c r="K118" s="384">
        <f t="shared" ref="K118" si="37">I118/((I118+J118)/10)</f>
        <v>3.8</v>
      </c>
      <c r="L118" s="384"/>
      <c r="M118" s="96"/>
      <c r="N118" s="113">
        <v>1</v>
      </c>
      <c r="O118" s="113">
        <v>4</v>
      </c>
      <c r="P118" s="383">
        <f t="shared" ref="P118" si="38">(K118+((I118-J118)*0.05))/10</f>
        <v>0.31999999999999995</v>
      </c>
      <c r="Q118" s="383"/>
      <c r="R118" s="209">
        <v>38</v>
      </c>
      <c r="S118" s="209">
        <v>42</v>
      </c>
      <c r="T118" s="118">
        <f t="shared" si="36"/>
        <v>4.75</v>
      </c>
      <c r="U118" s="109">
        <v>10</v>
      </c>
      <c r="V118" s="109">
        <v>10</v>
      </c>
    </row>
    <row r="119" spans="1:22" x14ac:dyDescent="0.2">
      <c r="A119" s="41">
        <v>3</v>
      </c>
      <c r="B119" s="111" t="s">
        <v>87</v>
      </c>
      <c r="C119" s="82"/>
      <c r="D119" s="82"/>
      <c r="E119" s="82"/>
      <c r="F119" s="82"/>
      <c r="G119" s="82"/>
      <c r="H119" s="83"/>
      <c r="I119" s="51">
        <v>32</v>
      </c>
      <c r="J119" s="51">
        <v>58</v>
      </c>
      <c r="K119" s="384">
        <f>I119/((I119+J119)/10)</f>
        <v>3.5555555555555554</v>
      </c>
      <c r="L119" s="384"/>
      <c r="M119" s="96"/>
      <c r="N119" s="69">
        <v>2</v>
      </c>
      <c r="O119" s="69">
        <v>7</v>
      </c>
      <c r="P119" s="383">
        <f>(K119+((I119-J119)*0.05))/10</f>
        <v>0.22555555555555556</v>
      </c>
      <c r="Q119" s="383"/>
      <c r="R119" s="122">
        <v>65</v>
      </c>
      <c r="S119" s="122">
        <v>35</v>
      </c>
      <c r="T119" s="118">
        <f t="shared" si="36"/>
        <v>6.5</v>
      </c>
      <c r="U119" s="109">
        <v>8</v>
      </c>
      <c r="V119" s="110">
        <v>12</v>
      </c>
    </row>
    <row r="120" spans="1:22" x14ac:dyDescent="0.2">
      <c r="A120" s="46"/>
      <c r="B120" s="81" t="s">
        <v>14</v>
      </c>
      <c r="C120" s="82"/>
      <c r="D120" s="82"/>
      <c r="E120" s="82"/>
      <c r="F120" s="82"/>
      <c r="G120" s="82"/>
      <c r="H120" s="83"/>
      <c r="I120" s="51">
        <v>0</v>
      </c>
      <c r="J120" s="51">
        <v>0</v>
      </c>
      <c r="K120" s="68"/>
      <c r="L120" s="68"/>
      <c r="M120" s="68"/>
      <c r="N120" s="69">
        <v>0</v>
      </c>
      <c r="O120" s="69">
        <v>0</v>
      </c>
      <c r="P120" s="99"/>
      <c r="Q120" s="99"/>
      <c r="R120" s="77"/>
      <c r="S120" s="77"/>
      <c r="T120" s="77"/>
      <c r="U120" s="77"/>
      <c r="V120" s="77"/>
    </row>
    <row r="121" spans="1:22" x14ac:dyDescent="0.2">
      <c r="A121" s="46"/>
      <c r="B121" s="228" t="s">
        <v>25</v>
      </c>
      <c r="C121" s="77"/>
      <c r="D121" s="77"/>
      <c r="E121" s="77"/>
      <c r="F121" s="77"/>
      <c r="G121" s="77"/>
      <c r="H121" s="229"/>
      <c r="I121" s="72"/>
      <c r="J121" s="72"/>
      <c r="K121" s="68"/>
      <c r="L121" s="68"/>
      <c r="M121" s="68"/>
      <c r="N121" s="72"/>
      <c r="O121" s="72"/>
      <c r="P121" s="100"/>
      <c r="Q121" s="100"/>
      <c r="R121" s="75"/>
      <c r="S121" s="75"/>
      <c r="T121" s="75"/>
      <c r="U121" s="75"/>
      <c r="V121" s="75"/>
    </row>
    <row r="122" spans="1:22" x14ac:dyDescent="0.2">
      <c r="A122" s="46"/>
      <c r="B122" s="228" t="s">
        <v>45</v>
      </c>
      <c r="C122" s="77"/>
      <c r="D122" s="77"/>
      <c r="E122" s="77"/>
      <c r="F122" s="77"/>
      <c r="G122" s="77"/>
      <c r="H122" s="229"/>
      <c r="I122" s="72"/>
      <c r="J122" s="72"/>
      <c r="K122" s="68"/>
      <c r="L122" s="68"/>
      <c r="M122" s="68"/>
      <c r="N122" s="72"/>
      <c r="O122" s="72"/>
      <c r="P122" s="101"/>
      <c r="Q122" s="101"/>
      <c r="R122" s="68"/>
      <c r="S122" s="68"/>
      <c r="T122" s="68"/>
      <c r="U122" s="68"/>
      <c r="V122" s="68"/>
    </row>
    <row r="123" spans="1:22" x14ac:dyDescent="0.2">
      <c r="A123" s="385" t="s">
        <v>102</v>
      </c>
      <c r="B123" s="385"/>
      <c r="C123" s="385"/>
      <c r="D123" s="385"/>
      <c r="E123" s="385"/>
      <c r="F123" s="385"/>
      <c r="G123" s="385"/>
      <c r="H123" s="230">
        <f>AVERAGE(A111:A122)</f>
        <v>5.1111111111111107</v>
      </c>
      <c r="I123" s="321">
        <f>SUM(I111:I122)</f>
        <v>232</v>
      </c>
      <c r="J123" s="321">
        <f>SUM(J111:J122)</f>
        <v>318</v>
      </c>
      <c r="K123" s="12"/>
      <c r="L123" s="321"/>
      <c r="N123" s="321">
        <f>SUM(N111:N122)</f>
        <v>19</v>
      </c>
      <c r="O123" s="321">
        <f>SUM(O111:O122)</f>
        <v>36</v>
      </c>
      <c r="P123" s="102"/>
      <c r="Q123" s="102"/>
      <c r="R123" s="137"/>
      <c r="S123" s="137"/>
      <c r="T123" s="325"/>
    </row>
    <row r="124" spans="1:22" x14ac:dyDescent="0.2">
      <c r="A124" s="57"/>
      <c r="B124" s="57"/>
      <c r="C124" s="57"/>
      <c r="D124" s="57"/>
      <c r="E124" s="57"/>
      <c r="F124" s="57"/>
      <c r="G124" s="57"/>
      <c r="H124" s="230"/>
      <c r="I124" s="321"/>
      <c r="J124" s="321"/>
      <c r="K124" s="12"/>
      <c r="L124" s="321"/>
      <c r="N124" s="321"/>
      <c r="O124" s="321"/>
      <c r="P124" s="102"/>
      <c r="Q124" s="102"/>
      <c r="R124" s="137"/>
      <c r="S124" s="137"/>
      <c r="T124" s="325"/>
    </row>
    <row r="125" spans="1:22" ht="12.75" customHeight="1" x14ac:dyDescent="0.2">
      <c r="A125" s="53"/>
      <c r="B125" s="53"/>
      <c r="C125" s="53"/>
      <c r="D125" s="53"/>
      <c r="E125" s="53"/>
      <c r="F125" s="53"/>
      <c r="G125" s="53"/>
      <c r="H125" s="53"/>
      <c r="K125" s="108"/>
      <c r="L125" s="108"/>
      <c r="M125" s="108"/>
      <c r="P125" s="103"/>
      <c r="Q125" s="103"/>
      <c r="R125" s="412" t="s">
        <v>133</v>
      </c>
      <c r="S125" s="412"/>
      <c r="T125" s="412"/>
      <c r="U125" s="436" t="s">
        <v>310</v>
      </c>
      <c r="V125" s="436"/>
    </row>
    <row r="126" spans="1:22" x14ac:dyDescent="0.2">
      <c r="A126" s="207"/>
      <c r="B126" s="53"/>
      <c r="C126" s="53"/>
      <c r="D126" s="53"/>
      <c r="E126" s="53"/>
      <c r="F126" s="53"/>
      <c r="G126" s="53"/>
      <c r="H126" s="53"/>
      <c r="K126" s="108"/>
      <c r="L126" s="108"/>
      <c r="M126" s="108"/>
      <c r="P126" s="103"/>
      <c r="Q126" s="103"/>
      <c r="R126" s="412"/>
      <c r="S126" s="412"/>
      <c r="T126" s="412"/>
      <c r="U126" s="436"/>
      <c r="V126" s="436"/>
    </row>
    <row r="127" spans="1:22" x14ac:dyDescent="0.2">
      <c r="A127" s="53"/>
      <c r="B127" s="386" t="s">
        <v>136</v>
      </c>
      <c r="C127" s="386"/>
      <c r="D127" s="386"/>
      <c r="E127" s="386"/>
      <c r="F127" s="386"/>
      <c r="G127" s="386"/>
      <c r="H127" s="386"/>
      <c r="I127" s="381" t="s">
        <v>127</v>
      </c>
      <c r="J127" s="381"/>
      <c r="K127" s="389" t="s">
        <v>130</v>
      </c>
      <c r="L127" s="389"/>
      <c r="M127" s="108"/>
      <c r="N127" s="381" t="s">
        <v>99</v>
      </c>
      <c r="O127" s="381"/>
      <c r="P127" s="391" t="s">
        <v>95</v>
      </c>
      <c r="Q127" s="391"/>
      <c r="R127" s="412" t="s">
        <v>127</v>
      </c>
      <c r="S127" s="412"/>
      <c r="T127" s="412"/>
      <c r="U127" s="436"/>
      <c r="V127" s="436"/>
    </row>
    <row r="128" spans="1:22" x14ac:dyDescent="0.2">
      <c r="A128" s="208" t="s">
        <v>63</v>
      </c>
      <c r="B128" s="387"/>
      <c r="C128" s="387"/>
      <c r="D128" s="387"/>
      <c r="E128" s="387"/>
      <c r="F128" s="387"/>
      <c r="G128" s="387"/>
      <c r="H128" s="387"/>
      <c r="I128" s="66" t="s">
        <v>128</v>
      </c>
      <c r="J128" s="66" t="s">
        <v>129</v>
      </c>
      <c r="K128" s="390"/>
      <c r="L128" s="390"/>
      <c r="M128" s="65"/>
      <c r="N128" s="66" t="s">
        <v>0</v>
      </c>
      <c r="O128" s="66" t="s">
        <v>1</v>
      </c>
      <c r="P128" s="392"/>
      <c r="Q128" s="392"/>
      <c r="R128" s="107" t="s">
        <v>128</v>
      </c>
      <c r="S128" s="107" t="s">
        <v>129</v>
      </c>
      <c r="T128" s="116" t="s">
        <v>62</v>
      </c>
      <c r="U128" s="115" t="s">
        <v>128</v>
      </c>
      <c r="V128" s="115" t="s">
        <v>129</v>
      </c>
    </row>
    <row r="129" spans="1:22" x14ac:dyDescent="0.2">
      <c r="A129" s="41">
        <v>6.5</v>
      </c>
      <c r="B129" s="34" t="s">
        <v>147</v>
      </c>
      <c r="C129" s="231"/>
      <c r="D129" s="231"/>
      <c r="E129" s="231"/>
      <c r="F129" s="231"/>
      <c r="G129" s="231"/>
      <c r="H129" s="188"/>
      <c r="I129" s="31">
        <v>32</v>
      </c>
      <c r="J129" s="31">
        <v>38</v>
      </c>
      <c r="K129" s="382">
        <f>I129/((I129+J129)/10)</f>
        <v>4.5714285714285712</v>
      </c>
      <c r="L129" s="382"/>
      <c r="M129" s="93"/>
      <c r="N129" s="112">
        <v>3</v>
      </c>
      <c r="O129" s="113">
        <v>4</v>
      </c>
      <c r="P129" s="388">
        <f>(K129+((I129-J129)*0.05))/10</f>
        <v>0.42714285714285716</v>
      </c>
      <c r="Q129" s="388"/>
      <c r="R129" s="121">
        <v>41</v>
      </c>
      <c r="S129" s="121">
        <v>49</v>
      </c>
      <c r="T129" s="118">
        <f>R129/((R129+S129)/10)</f>
        <v>4.5555555555555554</v>
      </c>
      <c r="U129" s="109">
        <v>0</v>
      </c>
      <c r="V129" s="110">
        <v>0</v>
      </c>
    </row>
    <row r="130" spans="1:22" x14ac:dyDescent="0.2">
      <c r="A130" s="41">
        <v>6.5</v>
      </c>
      <c r="B130" s="47" t="s">
        <v>204</v>
      </c>
      <c r="C130" s="178"/>
      <c r="D130" s="178"/>
      <c r="E130" s="178"/>
      <c r="F130" s="178"/>
      <c r="G130" s="178"/>
      <c r="H130" s="179"/>
      <c r="I130" s="48">
        <v>33</v>
      </c>
      <c r="J130" s="48">
        <v>27</v>
      </c>
      <c r="K130" s="382">
        <f>I130/((I130+J130)/10)</f>
        <v>5.5</v>
      </c>
      <c r="L130" s="382"/>
      <c r="M130" s="93"/>
      <c r="N130" s="93">
        <v>3</v>
      </c>
      <c r="O130" s="93">
        <v>3</v>
      </c>
      <c r="P130" s="388">
        <f>(K130+((I130-J130)*0.05))/10</f>
        <v>0.57999999999999996</v>
      </c>
      <c r="Q130" s="388"/>
      <c r="R130" s="121">
        <v>53</v>
      </c>
      <c r="S130" s="121">
        <v>47</v>
      </c>
      <c r="T130" s="118">
        <f>R130/((R130+S130)/10)</f>
        <v>5.3</v>
      </c>
      <c r="U130" s="109">
        <v>0</v>
      </c>
      <c r="V130" s="109">
        <v>0</v>
      </c>
    </row>
    <row r="131" spans="1:22" x14ac:dyDescent="0.2">
      <c r="A131" s="41">
        <v>6</v>
      </c>
      <c r="B131" s="111" t="s">
        <v>266</v>
      </c>
      <c r="C131" s="82"/>
      <c r="D131" s="82"/>
      <c r="E131" s="82"/>
      <c r="F131" s="82"/>
      <c r="G131" s="82"/>
      <c r="H131" s="83"/>
      <c r="I131" s="51">
        <v>43</v>
      </c>
      <c r="J131" s="51">
        <v>27</v>
      </c>
      <c r="K131" s="382">
        <f t="shared" ref="K131" si="39">I131/((I131+J131)/10)</f>
        <v>6.1428571428571432</v>
      </c>
      <c r="L131" s="382"/>
      <c r="M131" s="68"/>
      <c r="N131" s="69">
        <v>6</v>
      </c>
      <c r="O131" s="69">
        <v>1</v>
      </c>
      <c r="P131" s="388">
        <f t="shared" ref="P131" si="40">(K131+((I131-J131)*0.05))/10</f>
        <v>0.69428571428571428</v>
      </c>
      <c r="Q131" s="388"/>
      <c r="R131" s="122">
        <v>23</v>
      </c>
      <c r="S131" s="122">
        <v>37</v>
      </c>
      <c r="T131" s="119">
        <f t="shared" ref="T131" si="41">R131/((R131+S131)/10)</f>
        <v>3.8333333333333335</v>
      </c>
      <c r="U131" s="109">
        <v>0</v>
      </c>
      <c r="V131" s="110">
        <v>0</v>
      </c>
    </row>
    <row r="132" spans="1:22" x14ac:dyDescent="0.2">
      <c r="A132" s="41">
        <v>5.5</v>
      </c>
      <c r="B132" s="59" t="s">
        <v>4</v>
      </c>
      <c r="C132" s="82"/>
      <c r="D132" s="82"/>
      <c r="E132" s="82"/>
      <c r="F132" s="82"/>
      <c r="G132" s="82"/>
      <c r="H132" s="83"/>
      <c r="I132" s="42">
        <v>52</v>
      </c>
      <c r="J132" s="31">
        <v>18</v>
      </c>
      <c r="K132" s="384">
        <f>I132/((I132+J132)/10)</f>
        <v>7.4285714285714288</v>
      </c>
      <c r="L132" s="384"/>
      <c r="M132" s="68"/>
      <c r="N132" s="112">
        <v>7</v>
      </c>
      <c r="O132" s="112">
        <v>0</v>
      </c>
      <c r="P132" s="388">
        <f>(K132+((I132-J132)*0.05))/10</f>
        <v>0.91285714285714303</v>
      </c>
      <c r="Q132" s="388"/>
      <c r="R132" s="122">
        <v>46</v>
      </c>
      <c r="S132" s="121">
        <v>74</v>
      </c>
      <c r="T132" s="119">
        <f>R132/((R132+S132)/10)</f>
        <v>3.8333333333333335</v>
      </c>
      <c r="U132" s="110">
        <v>0</v>
      </c>
      <c r="V132" s="110">
        <v>0</v>
      </c>
    </row>
    <row r="133" spans="1:22" x14ac:dyDescent="0.2">
      <c r="A133" s="41">
        <v>4.5</v>
      </c>
      <c r="B133" s="59" t="s">
        <v>205</v>
      </c>
      <c r="C133" s="139"/>
      <c r="D133" s="53"/>
      <c r="E133" s="53"/>
      <c r="F133" s="53"/>
      <c r="G133" s="53"/>
      <c r="H133" s="188"/>
      <c r="I133" s="42">
        <v>24</v>
      </c>
      <c r="J133" s="42">
        <v>36</v>
      </c>
      <c r="K133" s="384">
        <f t="shared" ref="K133" si="42">I133/((I133+J133)/10)</f>
        <v>4</v>
      </c>
      <c r="L133" s="384"/>
      <c r="M133" s="68"/>
      <c r="N133" s="113">
        <v>2</v>
      </c>
      <c r="O133" s="112">
        <v>4</v>
      </c>
      <c r="P133" s="388">
        <f t="shared" ref="P133" si="43">(K133+((I133-J133)*0.05))/10</f>
        <v>0.33999999999999997</v>
      </c>
      <c r="Q133" s="388"/>
      <c r="R133" s="122">
        <v>45</v>
      </c>
      <c r="S133" s="122">
        <v>55</v>
      </c>
      <c r="T133" s="119">
        <f t="shared" ref="T133" si="44">R133/((R133+S133)/10)</f>
        <v>4.5</v>
      </c>
      <c r="U133" s="110">
        <v>0</v>
      </c>
      <c r="V133" s="110">
        <v>0</v>
      </c>
    </row>
    <row r="134" spans="1:22" x14ac:dyDescent="0.2">
      <c r="A134" s="41">
        <v>4</v>
      </c>
      <c r="B134" s="34" t="s">
        <v>148</v>
      </c>
      <c r="C134" s="178"/>
      <c r="D134" s="82"/>
      <c r="E134" s="82"/>
      <c r="F134" s="82"/>
      <c r="G134" s="82"/>
      <c r="H134" s="83"/>
      <c r="I134" s="42">
        <v>35</v>
      </c>
      <c r="J134" s="42">
        <v>35</v>
      </c>
      <c r="K134" s="384">
        <f>I134/((I134+J134)/10)</f>
        <v>5</v>
      </c>
      <c r="L134" s="384"/>
      <c r="M134" s="68"/>
      <c r="N134" s="113">
        <v>4</v>
      </c>
      <c r="O134" s="112">
        <v>3</v>
      </c>
      <c r="P134" s="383">
        <f>(K134+((I134-J134)*0.05))/10</f>
        <v>0.5</v>
      </c>
      <c r="Q134" s="383"/>
      <c r="R134" s="122">
        <v>31</v>
      </c>
      <c r="S134" s="122">
        <v>39</v>
      </c>
      <c r="T134" s="119">
        <f>R134/((R134+S134)/10)</f>
        <v>4.4285714285714288</v>
      </c>
      <c r="U134" s="110">
        <v>0</v>
      </c>
      <c r="V134" s="110">
        <v>0</v>
      </c>
    </row>
    <row r="135" spans="1:22" x14ac:dyDescent="0.2">
      <c r="A135" s="41">
        <v>4</v>
      </c>
      <c r="B135" s="47" t="s">
        <v>76</v>
      </c>
      <c r="C135" s="82"/>
      <c r="D135" s="82"/>
      <c r="E135" s="82"/>
      <c r="F135" s="82"/>
      <c r="G135" s="82"/>
      <c r="H135" s="83"/>
      <c r="I135" s="51">
        <v>31</v>
      </c>
      <c r="J135" s="51">
        <v>19</v>
      </c>
      <c r="K135" s="384">
        <f>I135/((I135+J135)/10)</f>
        <v>6.2</v>
      </c>
      <c r="L135" s="384"/>
      <c r="M135" s="96"/>
      <c r="N135" s="69">
        <v>3</v>
      </c>
      <c r="O135" s="69">
        <v>2</v>
      </c>
      <c r="P135" s="388">
        <f>(K135+((I135-J135)*0.05))/10</f>
        <v>0.68</v>
      </c>
      <c r="Q135" s="388"/>
      <c r="R135" s="122">
        <v>32</v>
      </c>
      <c r="S135" s="122">
        <v>38</v>
      </c>
      <c r="T135" s="118">
        <f>R135/((R135+S135)/10)</f>
        <v>4.5714285714285712</v>
      </c>
      <c r="U135" s="109">
        <v>0</v>
      </c>
      <c r="V135" s="110">
        <v>0</v>
      </c>
    </row>
    <row r="136" spans="1:22" x14ac:dyDescent="0.2">
      <c r="A136" s="41">
        <v>3</v>
      </c>
      <c r="B136" s="59" t="s">
        <v>267</v>
      </c>
      <c r="C136" s="68"/>
      <c r="H136" s="277"/>
      <c r="I136" s="54">
        <v>25</v>
      </c>
      <c r="J136" s="54">
        <v>25</v>
      </c>
      <c r="K136" s="384">
        <f>I136/((I136+J136)/10)</f>
        <v>5</v>
      </c>
      <c r="L136" s="384"/>
      <c r="M136" s="68"/>
      <c r="N136" s="112">
        <v>2</v>
      </c>
      <c r="O136" s="112">
        <v>3</v>
      </c>
      <c r="P136" s="388">
        <f>(K136+((I136-J136)*0.05))/10</f>
        <v>0.5</v>
      </c>
      <c r="Q136" s="388"/>
      <c r="R136" s="209">
        <v>52</v>
      </c>
      <c r="S136" s="209">
        <v>58</v>
      </c>
      <c r="T136" s="119">
        <f>R136/((R136+S136)/10)</f>
        <v>4.7272727272727275</v>
      </c>
      <c r="U136" s="110">
        <v>0</v>
      </c>
      <c r="V136" s="110">
        <v>0</v>
      </c>
    </row>
    <row r="137" spans="1:22" x14ac:dyDescent="0.2">
      <c r="A137" s="41">
        <v>3</v>
      </c>
      <c r="B137" s="47" t="s">
        <v>146</v>
      </c>
      <c r="C137" s="178"/>
      <c r="D137" s="82"/>
      <c r="E137" s="82"/>
      <c r="F137" s="82"/>
      <c r="G137" s="82"/>
      <c r="H137" s="83"/>
      <c r="I137" s="51">
        <v>25</v>
      </c>
      <c r="J137" s="51">
        <v>25</v>
      </c>
      <c r="K137" s="382">
        <f t="shared" ref="K137" si="45">I137/((I137+J137)/10)</f>
        <v>5</v>
      </c>
      <c r="L137" s="382"/>
      <c r="M137" s="96"/>
      <c r="N137" s="93">
        <v>2</v>
      </c>
      <c r="O137" s="93">
        <v>3</v>
      </c>
      <c r="P137" s="388">
        <f t="shared" ref="P137" si="46">(K137+((I137-J137)*0.05))/10</f>
        <v>0.5</v>
      </c>
      <c r="Q137" s="388"/>
      <c r="R137" s="122">
        <v>33</v>
      </c>
      <c r="S137" s="122">
        <v>47</v>
      </c>
      <c r="T137" s="118">
        <f t="shared" ref="T137" si="47">R137/((R137+S137)/10)</f>
        <v>4.125</v>
      </c>
      <c r="U137" s="109">
        <v>0</v>
      </c>
      <c r="V137" s="110">
        <v>0</v>
      </c>
    </row>
    <row r="138" spans="1:22" x14ac:dyDescent="0.2">
      <c r="A138" s="46"/>
      <c r="B138" s="81" t="s">
        <v>14</v>
      </c>
      <c r="C138" s="82"/>
      <c r="D138" s="82"/>
      <c r="E138" s="82"/>
      <c r="F138" s="82"/>
      <c r="G138" s="82"/>
      <c r="H138" s="83"/>
      <c r="I138" s="72"/>
      <c r="J138" s="72"/>
      <c r="K138" s="68"/>
      <c r="L138" s="68"/>
      <c r="M138" s="68"/>
      <c r="N138" s="72"/>
      <c r="O138" s="72"/>
      <c r="P138" s="388"/>
      <c r="Q138" s="388"/>
      <c r="R138" s="77"/>
      <c r="S138" s="77"/>
      <c r="T138" s="77"/>
      <c r="U138" s="77"/>
      <c r="V138" s="77"/>
    </row>
    <row r="139" spans="1:22" x14ac:dyDescent="0.2">
      <c r="A139" s="46"/>
      <c r="B139" s="228" t="s">
        <v>25</v>
      </c>
      <c r="C139" s="77"/>
      <c r="D139" s="77"/>
      <c r="E139" s="77"/>
      <c r="F139" s="77"/>
      <c r="G139" s="77"/>
      <c r="H139" s="229"/>
      <c r="I139" s="69">
        <v>0</v>
      </c>
      <c r="J139" s="69">
        <v>0</v>
      </c>
      <c r="K139" s="225"/>
      <c r="L139" s="225"/>
      <c r="M139" s="225"/>
      <c r="N139" s="69">
        <v>0</v>
      </c>
      <c r="O139" s="69">
        <v>0</v>
      </c>
      <c r="P139" s="100"/>
      <c r="Q139" s="100"/>
      <c r="R139" s="75"/>
      <c r="S139" s="75"/>
      <c r="T139" s="75"/>
      <c r="U139" s="75"/>
      <c r="V139" s="75"/>
    </row>
    <row r="140" spans="1:22" x14ac:dyDescent="0.2">
      <c r="A140" s="46"/>
      <c r="B140" s="228" t="s">
        <v>45</v>
      </c>
      <c r="C140" s="77"/>
      <c r="D140" s="77"/>
      <c r="E140" s="77"/>
      <c r="F140" s="77"/>
      <c r="G140" s="77"/>
      <c r="H140" s="229"/>
      <c r="I140" s="72"/>
      <c r="J140" s="72"/>
      <c r="K140" s="68"/>
      <c r="L140" s="68"/>
      <c r="M140" s="68"/>
      <c r="N140" s="72"/>
      <c r="O140" s="72"/>
      <c r="P140" s="101"/>
      <c r="Q140" s="101"/>
      <c r="R140" s="68"/>
      <c r="S140" s="68"/>
      <c r="T140" s="68"/>
      <c r="U140" s="68"/>
      <c r="V140" s="68"/>
    </row>
    <row r="141" spans="1:22" x14ac:dyDescent="0.2">
      <c r="A141" s="385" t="s">
        <v>102</v>
      </c>
      <c r="B141" s="385"/>
      <c r="C141" s="385"/>
      <c r="D141" s="385"/>
      <c r="E141" s="385"/>
      <c r="F141" s="385"/>
      <c r="G141" s="385"/>
      <c r="H141" s="230">
        <f>AVERAGE(A129:A140)</f>
        <v>4.7777777777777777</v>
      </c>
      <c r="I141" s="321">
        <f>SUM(I129:I140)</f>
        <v>300</v>
      </c>
      <c r="J141" s="321">
        <f>SUM(J129:J140)</f>
        <v>250</v>
      </c>
      <c r="K141" s="12"/>
      <c r="L141" s="321"/>
      <c r="N141" s="321">
        <f>SUM(N129:N140)</f>
        <v>32</v>
      </c>
      <c r="O141" s="321">
        <f>SUM(O129:O140)</f>
        <v>23</v>
      </c>
      <c r="P141" s="102"/>
      <c r="Q141" s="102"/>
      <c r="R141" s="137"/>
      <c r="S141" s="137"/>
      <c r="T141" s="325"/>
    </row>
    <row r="142" spans="1:22" x14ac:dyDescent="0.2">
      <c r="A142" s="57"/>
      <c r="B142" s="57"/>
      <c r="C142" s="57"/>
      <c r="D142" s="57"/>
      <c r="E142" s="57"/>
      <c r="F142" s="57"/>
      <c r="G142" s="57"/>
      <c r="H142" s="230"/>
      <c r="I142" s="321"/>
      <c r="J142" s="321"/>
      <c r="K142" s="12"/>
      <c r="L142" s="321"/>
      <c r="N142" s="321"/>
      <c r="O142" s="321"/>
      <c r="P142" s="102"/>
      <c r="Q142" s="102"/>
      <c r="R142" s="137"/>
      <c r="S142" s="137"/>
      <c r="T142" s="325"/>
    </row>
    <row r="143" spans="1:22" x14ac:dyDescent="0.2">
      <c r="A143" s="57"/>
      <c r="B143" s="57"/>
      <c r="C143" s="57"/>
      <c r="D143" s="57"/>
      <c r="E143" s="57"/>
      <c r="F143" s="57"/>
      <c r="G143" s="57"/>
      <c r="H143" s="230"/>
      <c r="I143" s="321"/>
      <c r="J143" s="321"/>
      <c r="K143" s="12"/>
      <c r="L143" s="321"/>
      <c r="N143" s="321"/>
      <c r="O143" s="321"/>
      <c r="P143" s="102"/>
      <c r="Q143" s="102"/>
      <c r="R143" s="137"/>
      <c r="S143" s="137"/>
      <c r="T143" s="325"/>
    </row>
    <row r="144" spans="1:22" ht="12.75" customHeight="1" x14ac:dyDescent="0.2">
      <c r="A144" s="53"/>
      <c r="B144" s="53"/>
      <c r="C144" s="53"/>
      <c r="D144" s="53"/>
      <c r="E144" s="53"/>
      <c r="F144" s="53"/>
      <c r="G144" s="53"/>
      <c r="H144" s="53"/>
      <c r="K144" s="108"/>
      <c r="L144" s="108"/>
      <c r="M144" s="108"/>
      <c r="P144" s="103"/>
      <c r="Q144" s="103"/>
      <c r="R144" s="412" t="s">
        <v>133</v>
      </c>
      <c r="S144" s="412"/>
      <c r="T144" s="412"/>
      <c r="U144" s="436" t="s">
        <v>310</v>
      </c>
      <c r="V144" s="436"/>
    </row>
    <row r="145" spans="1:22" x14ac:dyDescent="0.2">
      <c r="A145" s="207"/>
      <c r="B145" s="53"/>
      <c r="C145" s="53"/>
      <c r="D145" s="53"/>
      <c r="E145" s="53"/>
      <c r="F145" s="53"/>
      <c r="G145" s="53"/>
      <c r="H145" s="53"/>
      <c r="K145" s="108"/>
      <c r="L145" s="108"/>
      <c r="M145" s="108"/>
      <c r="P145" s="103"/>
      <c r="Q145" s="103"/>
      <c r="R145" s="412"/>
      <c r="S145" s="412"/>
      <c r="T145" s="412"/>
      <c r="U145" s="436"/>
      <c r="V145" s="436"/>
    </row>
    <row r="146" spans="1:22" x14ac:dyDescent="0.2">
      <c r="A146" s="53"/>
      <c r="B146" s="386" t="s">
        <v>82</v>
      </c>
      <c r="C146" s="386"/>
      <c r="D146" s="386"/>
      <c r="E146" s="386"/>
      <c r="F146" s="386"/>
      <c r="G146" s="386"/>
      <c r="H146" s="386"/>
      <c r="I146" s="381" t="s">
        <v>127</v>
      </c>
      <c r="J146" s="381"/>
      <c r="K146" s="389" t="s">
        <v>130</v>
      </c>
      <c r="L146" s="389"/>
      <c r="M146" s="108"/>
      <c r="N146" s="381" t="s">
        <v>99</v>
      </c>
      <c r="O146" s="381"/>
      <c r="P146" s="391" t="s">
        <v>95</v>
      </c>
      <c r="Q146" s="391"/>
      <c r="R146" s="412" t="s">
        <v>127</v>
      </c>
      <c r="S146" s="412"/>
      <c r="T146" s="412"/>
      <c r="U146" s="436"/>
      <c r="V146" s="436"/>
    </row>
    <row r="147" spans="1:22" x14ac:dyDescent="0.2">
      <c r="A147" s="208" t="s">
        <v>63</v>
      </c>
      <c r="B147" s="387"/>
      <c r="C147" s="387"/>
      <c r="D147" s="387"/>
      <c r="E147" s="387"/>
      <c r="F147" s="387"/>
      <c r="G147" s="387"/>
      <c r="H147" s="387"/>
      <c r="I147" s="66" t="s">
        <v>128</v>
      </c>
      <c r="J147" s="66" t="s">
        <v>1</v>
      </c>
      <c r="K147" s="390"/>
      <c r="L147" s="390"/>
      <c r="M147" s="65"/>
      <c r="N147" s="66" t="s">
        <v>0</v>
      </c>
      <c r="O147" s="66" t="s">
        <v>1</v>
      </c>
      <c r="P147" s="392"/>
      <c r="Q147" s="392"/>
      <c r="R147" s="107" t="s">
        <v>128</v>
      </c>
      <c r="S147" s="107" t="s">
        <v>129</v>
      </c>
      <c r="T147" s="116" t="s">
        <v>62</v>
      </c>
      <c r="U147" s="115" t="s">
        <v>128</v>
      </c>
      <c r="V147" s="115" t="s">
        <v>129</v>
      </c>
    </row>
    <row r="148" spans="1:22" x14ac:dyDescent="0.2">
      <c r="A148" s="41">
        <v>7.5</v>
      </c>
      <c r="B148" s="232" t="s">
        <v>9</v>
      </c>
      <c r="C148" s="79"/>
      <c r="D148" s="79"/>
      <c r="E148" s="79"/>
      <c r="F148" s="79"/>
      <c r="G148" s="79"/>
      <c r="H148" s="80"/>
      <c r="I148" s="73">
        <v>42</v>
      </c>
      <c r="J148" s="73">
        <v>28</v>
      </c>
      <c r="K148" s="382">
        <f>I148/((I148+J148)/10)</f>
        <v>6</v>
      </c>
      <c r="L148" s="382"/>
      <c r="M148" s="93"/>
      <c r="N148" s="67">
        <v>5</v>
      </c>
      <c r="O148" s="67">
        <v>2</v>
      </c>
      <c r="P148" s="388">
        <f>(K148+((I148-J148)*0.05))/10</f>
        <v>0.67</v>
      </c>
      <c r="Q148" s="388"/>
      <c r="R148" s="120">
        <v>56</v>
      </c>
      <c r="S148" s="120">
        <v>34</v>
      </c>
      <c r="T148" s="117">
        <f>R148/((R148+S148)/10)</f>
        <v>6.2222222222222223</v>
      </c>
      <c r="U148" s="114">
        <v>23</v>
      </c>
      <c r="V148" s="114">
        <v>7</v>
      </c>
    </row>
    <row r="149" spans="1:22" x14ac:dyDescent="0.2">
      <c r="A149" s="41">
        <v>7</v>
      </c>
      <c r="B149" s="34" t="s">
        <v>47</v>
      </c>
      <c r="C149" s="231"/>
      <c r="D149" s="231"/>
      <c r="E149" s="231"/>
      <c r="F149" s="231"/>
      <c r="G149" s="231"/>
      <c r="H149" s="190"/>
      <c r="I149" s="31">
        <v>36</v>
      </c>
      <c r="J149" s="31">
        <v>24</v>
      </c>
      <c r="K149" s="382">
        <f t="shared" ref="K149:K156" si="48">I149/((I149+J149)/10)</f>
        <v>6</v>
      </c>
      <c r="L149" s="382"/>
      <c r="M149" s="93"/>
      <c r="N149" s="112">
        <v>4</v>
      </c>
      <c r="O149" s="113">
        <v>2</v>
      </c>
      <c r="P149" s="388">
        <f t="shared" ref="P149:P156" si="49">(K149+((I149-J149)*0.05))/10</f>
        <v>0.65999999999999992</v>
      </c>
      <c r="Q149" s="388"/>
      <c r="R149" s="121">
        <v>54</v>
      </c>
      <c r="S149" s="121">
        <v>26</v>
      </c>
      <c r="T149" s="118">
        <f t="shared" ref="T149:T156" si="50">R149/((R149+S149)/10)</f>
        <v>6.75</v>
      </c>
      <c r="U149" s="184">
        <v>13</v>
      </c>
      <c r="V149" s="184">
        <v>7</v>
      </c>
    </row>
    <row r="150" spans="1:22" x14ac:dyDescent="0.2">
      <c r="A150" s="41">
        <v>6</v>
      </c>
      <c r="B150" s="111" t="s">
        <v>66</v>
      </c>
      <c r="C150" s="82"/>
      <c r="D150" s="82"/>
      <c r="E150" s="82"/>
      <c r="F150" s="82"/>
      <c r="G150" s="82"/>
      <c r="H150" s="83"/>
      <c r="I150" s="42">
        <v>39</v>
      </c>
      <c r="J150" s="42">
        <v>31</v>
      </c>
      <c r="K150" s="384">
        <f t="shared" si="48"/>
        <v>5.5714285714285712</v>
      </c>
      <c r="L150" s="384"/>
      <c r="M150" s="96"/>
      <c r="N150" s="112">
        <v>4</v>
      </c>
      <c r="O150" s="112">
        <v>3</v>
      </c>
      <c r="P150" s="383">
        <f t="shared" si="49"/>
        <v>0.5971428571428572</v>
      </c>
      <c r="Q150" s="383"/>
      <c r="R150" s="122">
        <v>36</v>
      </c>
      <c r="S150" s="122">
        <v>44</v>
      </c>
      <c r="T150" s="119">
        <f t="shared" si="50"/>
        <v>4.5</v>
      </c>
      <c r="U150" s="185">
        <v>0</v>
      </c>
      <c r="V150" s="185">
        <v>0</v>
      </c>
    </row>
    <row r="151" spans="1:22" x14ac:dyDescent="0.2">
      <c r="A151" s="41">
        <v>5.5</v>
      </c>
      <c r="B151" s="34" t="s">
        <v>48</v>
      </c>
      <c r="C151" s="82"/>
      <c r="D151" s="82"/>
      <c r="E151" s="82"/>
      <c r="F151" s="82"/>
      <c r="G151" s="82"/>
      <c r="H151" s="83"/>
      <c r="I151" s="51">
        <v>21</v>
      </c>
      <c r="J151" s="51">
        <v>29</v>
      </c>
      <c r="K151" s="384">
        <f t="shared" si="48"/>
        <v>4.2</v>
      </c>
      <c r="L151" s="384"/>
      <c r="M151" s="68"/>
      <c r="N151" s="69">
        <v>2</v>
      </c>
      <c r="O151" s="69">
        <v>3</v>
      </c>
      <c r="P151" s="383">
        <f t="shared" si="49"/>
        <v>0.38</v>
      </c>
      <c r="Q151" s="383"/>
      <c r="R151" s="122">
        <v>41</v>
      </c>
      <c r="S151" s="122">
        <v>39</v>
      </c>
      <c r="T151" s="119">
        <f t="shared" si="50"/>
        <v>5.125</v>
      </c>
      <c r="U151" s="184">
        <v>6</v>
      </c>
      <c r="V151" s="184">
        <v>4</v>
      </c>
    </row>
    <row r="152" spans="1:22" x14ac:dyDescent="0.2">
      <c r="A152" s="41">
        <v>4.5</v>
      </c>
      <c r="B152" s="34" t="s">
        <v>162</v>
      </c>
      <c r="C152" s="178"/>
      <c r="D152" s="178"/>
      <c r="E152" s="82"/>
      <c r="F152" s="82"/>
      <c r="G152" s="82"/>
      <c r="H152" s="83"/>
      <c r="I152" s="42">
        <v>15</v>
      </c>
      <c r="J152" s="31">
        <v>35</v>
      </c>
      <c r="K152" s="382">
        <f>I152/((I152+J152)/10)</f>
        <v>3</v>
      </c>
      <c r="L152" s="382"/>
      <c r="M152" s="96"/>
      <c r="N152" s="113">
        <v>0</v>
      </c>
      <c r="O152" s="113">
        <v>5</v>
      </c>
      <c r="P152" s="388">
        <f>(K152+((I152-J152)*0.05))/10</f>
        <v>0.2</v>
      </c>
      <c r="Q152" s="388"/>
      <c r="R152" s="122">
        <v>52</v>
      </c>
      <c r="S152" s="121">
        <v>48</v>
      </c>
      <c r="T152" s="118">
        <f>R152/((R152+S152)/10)</f>
        <v>5.2</v>
      </c>
      <c r="U152" s="185">
        <v>2</v>
      </c>
      <c r="V152" s="185">
        <v>8</v>
      </c>
    </row>
    <row r="153" spans="1:22" x14ac:dyDescent="0.2">
      <c r="A153" s="41">
        <v>4.5</v>
      </c>
      <c r="B153" s="47" t="s">
        <v>250</v>
      </c>
      <c r="C153" s="96"/>
      <c r="D153" s="96"/>
      <c r="E153" s="96"/>
      <c r="F153" s="96"/>
      <c r="G153" s="96"/>
      <c r="H153" s="97"/>
      <c r="I153" s="51">
        <v>35</v>
      </c>
      <c r="J153" s="51">
        <v>35</v>
      </c>
      <c r="K153" s="384">
        <f>I153/((I153+J153)/10)</f>
        <v>5</v>
      </c>
      <c r="L153" s="384"/>
      <c r="M153" s="68"/>
      <c r="N153" s="69">
        <v>4</v>
      </c>
      <c r="O153" s="69">
        <v>3</v>
      </c>
      <c r="P153" s="383">
        <f>(K153+((I153-J153)*0.05))/10</f>
        <v>0.5</v>
      </c>
      <c r="Q153" s="383"/>
      <c r="R153" s="122">
        <v>46</v>
      </c>
      <c r="S153" s="122">
        <v>44</v>
      </c>
      <c r="T153" s="119">
        <f>R153/((R153+S153)/10)</f>
        <v>5.1111111111111107</v>
      </c>
      <c r="U153" s="184">
        <v>3</v>
      </c>
      <c r="V153" s="184">
        <v>7</v>
      </c>
    </row>
    <row r="154" spans="1:22" x14ac:dyDescent="0.2">
      <c r="A154" s="41">
        <v>4.5</v>
      </c>
      <c r="B154" s="59" t="s">
        <v>251</v>
      </c>
      <c r="C154" s="68"/>
      <c r="D154" s="68"/>
      <c r="H154" s="243"/>
      <c r="I154" s="51">
        <v>39</v>
      </c>
      <c r="J154" s="51">
        <v>31</v>
      </c>
      <c r="K154" s="384">
        <f>I154/((I154+J154)/10)</f>
        <v>5.5714285714285712</v>
      </c>
      <c r="L154" s="384"/>
      <c r="M154" s="68"/>
      <c r="N154" s="69">
        <v>4</v>
      </c>
      <c r="O154" s="69">
        <v>3</v>
      </c>
      <c r="P154" s="383">
        <f>(K154+((I154-J154)*0.05))/10</f>
        <v>0.5971428571428572</v>
      </c>
      <c r="Q154" s="383"/>
      <c r="R154" s="122">
        <v>70</v>
      </c>
      <c r="S154" s="122">
        <v>50</v>
      </c>
      <c r="T154" s="119">
        <f>R154/((R154+S154)/10)</f>
        <v>5.833333333333333</v>
      </c>
      <c r="U154" s="184">
        <v>11</v>
      </c>
      <c r="V154" s="184">
        <v>19</v>
      </c>
    </row>
    <row r="155" spans="1:22" x14ac:dyDescent="0.2">
      <c r="A155" s="41">
        <v>2.5</v>
      </c>
      <c r="B155" s="111" t="s">
        <v>65</v>
      </c>
      <c r="C155" s="82"/>
      <c r="D155" s="82"/>
      <c r="E155" s="82"/>
      <c r="F155" s="82"/>
      <c r="G155" s="82"/>
      <c r="H155" s="83"/>
      <c r="I155" s="42">
        <v>19</v>
      </c>
      <c r="J155" s="42">
        <v>31</v>
      </c>
      <c r="K155" s="384">
        <f t="shared" si="48"/>
        <v>3.8</v>
      </c>
      <c r="L155" s="384"/>
      <c r="M155" s="68"/>
      <c r="N155" s="112">
        <v>2</v>
      </c>
      <c r="O155" s="112">
        <v>3</v>
      </c>
      <c r="P155" s="383">
        <f t="shared" si="49"/>
        <v>0.31999999999999995</v>
      </c>
      <c r="Q155" s="383"/>
      <c r="R155" s="122">
        <v>24</v>
      </c>
      <c r="S155" s="122">
        <v>26</v>
      </c>
      <c r="T155" s="119">
        <f t="shared" si="50"/>
        <v>4.8</v>
      </c>
      <c r="U155" s="184">
        <v>0</v>
      </c>
      <c r="V155" s="184">
        <v>0</v>
      </c>
    </row>
    <row r="156" spans="1:22" x14ac:dyDescent="0.2">
      <c r="A156" s="41">
        <v>2</v>
      </c>
      <c r="B156" s="111" t="s">
        <v>163</v>
      </c>
      <c r="C156" s="82"/>
      <c r="D156" s="82"/>
      <c r="E156" s="82"/>
      <c r="F156" s="82"/>
      <c r="G156" s="82"/>
      <c r="H156" s="83"/>
      <c r="I156" s="51">
        <v>22</v>
      </c>
      <c r="J156" s="51">
        <v>38</v>
      </c>
      <c r="K156" s="384">
        <f t="shared" si="48"/>
        <v>3.6666666666666665</v>
      </c>
      <c r="L156" s="384"/>
      <c r="M156" s="96"/>
      <c r="N156" s="69">
        <v>2</v>
      </c>
      <c r="O156" s="69">
        <v>4</v>
      </c>
      <c r="P156" s="383">
        <f t="shared" si="49"/>
        <v>0.28666666666666663</v>
      </c>
      <c r="Q156" s="383"/>
      <c r="R156" s="122">
        <v>35</v>
      </c>
      <c r="S156" s="122">
        <v>65</v>
      </c>
      <c r="T156" s="118">
        <f t="shared" si="50"/>
        <v>3.5</v>
      </c>
      <c r="U156" s="184">
        <v>21</v>
      </c>
      <c r="V156" s="184">
        <v>9</v>
      </c>
    </row>
    <row r="157" spans="1:22" x14ac:dyDescent="0.2">
      <c r="A157" s="46"/>
      <c r="B157" s="81" t="s">
        <v>14</v>
      </c>
      <c r="C157" s="82"/>
      <c r="D157" s="82"/>
      <c r="E157" s="82"/>
      <c r="F157" s="82"/>
      <c r="G157" s="82"/>
      <c r="H157" s="83"/>
      <c r="I157" s="72"/>
      <c r="J157" s="72"/>
      <c r="K157" s="68"/>
      <c r="L157" s="68"/>
      <c r="M157" s="68"/>
      <c r="N157" s="72"/>
      <c r="O157" s="72"/>
      <c r="P157" s="99"/>
      <c r="Q157" s="244"/>
      <c r="R157" s="21"/>
      <c r="S157" s="21"/>
      <c r="T157" s="192"/>
      <c r="U157" s="180"/>
      <c r="V157" s="77"/>
    </row>
    <row r="158" spans="1:22" x14ac:dyDescent="0.2">
      <c r="A158" s="46"/>
      <c r="B158" s="228" t="s">
        <v>25</v>
      </c>
      <c r="C158" s="77"/>
      <c r="D158" s="77"/>
      <c r="E158" s="77"/>
      <c r="F158" s="77"/>
      <c r="G158" s="77"/>
      <c r="H158" s="229"/>
      <c r="I158" s="51">
        <v>0</v>
      </c>
      <c r="J158" s="51">
        <v>0</v>
      </c>
      <c r="K158" s="68"/>
      <c r="L158" s="68"/>
      <c r="M158" s="68"/>
      <c r="N158" s="51">
        <v>0</v>
      </c>
      <c r="O158" s="51">
        <v>0</v>
      </c>
      <c r="P158" s="100"/>
      <c r="Q158" s="100"/>
      <c r="R158" s="75"/>
      <c r="S158" s="75"/>
      <c r="T158" s="75"/>
      <c r="U158" s="75"/>
      <c r="V158" s="75"/>
    </row>
    <row r="159" spans="1:22" x14ac:dyDescent="0.2">
      <c r="A159" s="46"/>
      <c r="B159" s="228" t="s">
        <v>45</v>
      </c>
      <c r="C159" s="77"/>
      <c r="D159" s="77"/>
      <c r="E159" s="77"/>
      <c r="F159" s="77"/>
      <c r="G159" s="77"/>
      <c r="H159" s="229"/>
      <c r="I159" s="72"/>
      <c r="J159" s="72"/>
      <c r="K159" s="68"/>
      <c r="L159" s="68"/>
      <c r="M159" s="68"/>
      <c r="N159" s="72"/>
      <c r="O159" s="72"/>
      <c r="P159" s="101"/>
      <c r="Q159" s="101"/>
      <c r="R159" s="68"/>
      <c r="S159" s="68"/>
      <c r="T159" s="68"/>
      <c r="U159" s="68"/>
      <c r="V159" s="68"/>
    </row>
    <row r="160" spans="1:22" x14ac:dyDescent="0.2">
      <c r="A160" s="385" t="s">
        <v>102</v>
      </c>
      <c r="B160" s="385"/>
      <c r="C160" s="385"/>
      <c r="D160" s="385"/>
      <c r="E160" s="385"/>
      <c r="F160" s="385"/>
      <c r="G160" s="385"/>
      <c r="H160" s="230">
        <f>AVERAGE(A148:A159)</f>
        <v>4.8888888888888893</v>
      </c>
      <c r="I160" s="321">
        <f>SUM(I148:I159)</f>
        <v>268</v>
      </c>
      <c r="J160" s="321">
        <f>SUM(J148:J159)</f>
        <v>282</v>
      </c>
      <c r="K160" s="12"/>
      <c r="L160" s="321"/>
      <c r="N160" s="321">
        <f>SUM(N148:N159)</f>
        <v>27</v>
      </c>
      <c r="O160" s="321">
        <f>SUM(O148:O159)</f>
        <v>28</v>
      </c>
      <c r="P160" s="102"/>
      <c r="Q160" s="138"/>
      <c r="R160" s="137"/>
      <c r="S160" s="137"/>
      <c r="T160" s="325"/>
    </row>
    <row r="161" spans="1:22" x14ac:dyDescent="0.2">
      <c r="A161" s="257"/>
      <c r="B161" s="257"/>
      <c r="C161" s="257"/>
      <c r="D161" s="257"/>
      <c r="E161" s="257"/>
      <c r="F161" s="257"/>
      <c r="G161" s="257"/>
      <c r="H161" s="230"/>
      <c r="I161" s="321"/>
      <c r="J161" s="321"/>
      <c r="K161" s="12"/>
      <c r="L161" s="321"/>
      <c r="N161" s="321"/>
      <c r="O161" s="321"/>
      <c r="P161" s="102"/>
      <c r="Q161" s="138"/>
      <c r="R161" s="137"/>
      <c r="S161" s="137"/>
      <c r="T161" s="325"/>
    </row>
    <row r="162" spans="1:22" x14ac:dyDescent="0.2">
      <c r="A162" s="57"/>
      <c r="B162" s="57"/>
      <c r="C162" s="57"/>
      <c r="D162" s="57"/>
      <c r="E162" s="57"/>
      <c r="F162" s="57"/>
      <c r="G162" s="57"/>
      <c r="H162" s="230"/>
      <c r="I162" s="321"/>
      <c r="J162" s="321"/>
      <c r="K162" s="12"/>
      <c r="L162" s="321"/>
      <c r="N162" s="321"/>
      <c r="O162" s="321"/>
      <c r="P162" s="102"/>
      <c r="Q162" s="138"/>
      <c r="R162" s="137"/>
      <c r="S162" s="137"/>
      <c r="T162" s="325"/>
    </row>
    <row r="163" spans="1:22" ht="12.75" customHeight="1" x14ac:dyDescent="0.2">
      <c r="A163" s="53"/>
      <c r="B163" s="53"/>
      <c r="C163" s="53"/>
      <c r="D163" s="53"/>
      <c r="E163" s="53"/>
      <c r="F163" s="53"/>
      <c r="G163" s="53"/>
      <c r="H163" s="53"/>
      <c r="K163" s="108"/>
      <c r="L163" s="108"/>
      <c r="M163" s="108"/>
      <c r="P163" s="103"/>
      <c r="Q163" s="103"/>
      <c r="R163" s="412" t="s">
        <v>133</v>
      </c>
      <c r="S163" s="412"/>
      <c r="T163" s="412"/>
      <c r="U163" s="447" t="s">
        <v>310</v>
      </c>
      <c r="V163" s="447"/>
    </row>
    <row r="164" spans="1:22" x14ac:dyDescent="0.2">
      <c r="A164" s="280" t="s">
        <v>89</v>
      </c>
      <c r="B164" s="279"/>
      <c r="C164" s="279"/>
      <c r="D164" s="279"/>
      <c r="E164" s="279"/>
      <c r="F164" s="279"/>
      <c r="G164" s="279"/>
      <c r="H164" s="279"/>
      <c r="K164" s="108"/>
      <c r="L164" s="108"/>
      <c r="M164" s="108"/>
      <c r="P164" s="103"/>
      <c r="Q164" s="103"/>
      <c r="R164" s="412"/>
      <c r="S164" s="412"/>
      <c r="T164" s="412"/>
      <c r="U164" s="447"/>
      <c r="V164" s="447"/>
    </row>
    <row r="165" spans="1:22" x14ac:dyDescent="0.2">
      <c r="A165" s="279"/>
      <c r="B165" s="379" t="s">
        <v>221</v>
      </c>
      <c r="C165" s="379"/>
      <c r="D165" s="379"/>
      <c r="E165" s="379"/>
      <c r="F165" s="379"/>
      <c r="G165" s="379"/>
      <c r="H165" s="379"/>
      <c r="I165" s="381" t="s">
        <v>127</v>
      </c>
      <c r="J165" s="381"/>
      <c r="K165" s="389" t="s">
        <v>130</v>
      </c>
      <c r="L165" s="389"/>
      <c r="M165" s="108"/>
      <c r="N165" s="381" t="s">
        <v>99</v>
      </c>
      <c r="O165" s="381"/>
      <c r="P165" s="391" t="s">
        <v>95</v>
      </c>
      <c r="Q165" s="391"/>
      <c r="R165" s="412" t="s">
        <v>127</v>
      </c>
      <c r="S165" s="412"/>
      <c r="T165" s="412"/>
      <c r="U165" s="447"/>
      <c r="V165" s="447"/>
    </row>
    <row r="166" spans="1:22" x14ac:dyDescent="0.2">
      <c r="A166" s="281" t="s">
        <v>63</v>
      </c>
      <c r="B166" s="380"/>
      <c r="C166" s="380"/>
      <c r="D166" s="380"/>
      <c r="E166" s="380"/>
      <c r="F166" s="380"/>
      <c r="G166" s="380"/>
      <c r="H166" s="380"/>
      <c r="I166" s="66" t="s">
        <v>128</v>
      </c>
      <c r="J166" s="66" t="s">
        <v>129</v>
      </c>
      <c r="K166" s="390"/>
      <c r="L166" s="390"/>
      <c r="M166" s="65"/>
      <c r="N166" s="66" t="s">
        <v>0</v>
      </c>
      <c r="O166" s="66" t="s">
        <v>1</v>
      </c>
      <c r="P166" s="392"/>
      <c r="Q166" s="392"/>
      <c r="R166" s="107" t="s">
        <v>128</v>
      </c>
      <c r="S166" s="107" t="s">
        <v>129</v>
      </c>
      <c r="T166" s="116" t="s">
        <v>62</v>
      </c>
      <c r="U166" s="235" t="s">
        <v>128</v>
      </c>
      <c r="V166" s="235" t="s">
        <v>129</v>
      </c>
    </row>
    <row r="167" spans="1:22" x14ac:dyDescent="0.2">
      <c r="A167" s="41">
        <v>6.5</v>
      </c>
      <c r="B167" s="232" t="s">
        <v>166</v>
      </c>
      <c r="C167" s="79"/>
      <c r="D167" s="79"/>
      <c r="E167" s="79"/>
      <c r="F167" s="79"/>
      <c r="G167" s="79"/>
      <c r="H167" s="80"/>
      <c r="I167" s="73">
        <v>22</v>
      </c>
      <c r="J167" s="73">
        <v>28</v>
      </c>
      <c r="K167" s="382">
        <f>I167/((I167+J167)/10)</f>
        <v>4.4000000000000004</v>
      </c>
      <c r="L167" s="382"/>
      <c r="M167" s="93"/>
      <c r="N167" s="67">
        <v>2</v>
      </c>
      <c r="O167" s="67">
        <v>3</v>
      </c>
      <c r="P167" s="388">
        <f>(K167+((I167-J167)*0.05))/10</f>
        <v>0.41000000000000003</v>
      </c>
      <c r="Q167" s="388"/>
      <c r="R167" s="120">
        <v>31</v>
      </c>
      <c r="S167" s="120">
        <v>49</v>
      </c>
      <c r="T167" s="117">
        <f>R167/((R167+S167)/10)</f>
        <v>3.875</v>
      </c>
      <c r="U167" s="236">
        <v>0</v>
      </c>
      <c r="V167" s="236">
        <v>0</v>
      </c>
    </row>
    <row r="168" spans="1:22" x14ac:dyDescent="0.2">
      <c r="A168" s="41">
        <v>5.5</v>
      </c>
      <c r="B168" t="s">
        <v>349</v>
      </c>
      <c r="H168" s="97"/>
      <c r="I168" s="358">
        <v>0</v>
      </c>
      <c r="J168" s="358">
        <v>0</v>
      </c>
      <c r="K168" s="382" t="e">
        <f>I168/((I168+J168)/10)</f>
        <v>#DIV/0!</v>
      </c>
      <c r="L168" s="382"/>
      <c r="N168" s="69">
        <v>0</v>
      </c>
      <c r="O168" s="69">
        <v>0</v>
      </c>
      <c r="P168" s="388" t="e">
        <f>(K168+((I168-J168)*0.05))/10</f>
        <v>#DIV/0!</v>
      </c>
      <c r="Q168" s="388"/>
      <c r="R168" s="213">
        <v>0</v>
      </c>
      <c r="S168" s="213">
        <v>0</v>
      </c>
      <c r="T168" s="118" t="e">
        <f>R168/((R168+S168)/10)</f>
        <v>#DIV/0!</v>
      </c>
      <c r="U168" s="187">
        <v>0</v>
      </c>
      <c r="V168" s="187">
        <v>0</v>
      </c>
    </row>
    <row r="169" spans="1:22" x14ac:dyDescent="0.2">
      <c r="A169" s="41">
        <v>5</v>
      </c>
      <c r="B169" s="59" t="s">
        <v>168</v>
      </c>
      <c r="C169" s="82"/>
      <c r="D169" s="82"/>
      <c r="E169" s="82"/>
      <c r="F169" s="82"/>
      <c r="G169" s="82"/>
      <c r="H169" s="83"/>
      <c r="I169" s="42">
        <v>40</v>
      </c>
      <c r="J169" s="42">
        <v>50</v>
      </c>
      <c r="K169" s="384">
        <f t="shared" ref="K169" si="51">I169/((I169+J169)/10)</f>
        <v>4.4444444444444446</v>
      </c>
      <c r="L169" s="384"/>
      <c r="M169" s="68"/>
      <c r="N169" s="113">
        <v>4</v>
      </c>
      <c r="O169" s="113">
        <v>5</v>
      </c>
      <c r="P169" s="383">
        <f t="shared" ref="P169" si="52">(K169+((I169-J169)*0.05))/10</f>
        <v>0.39444444444444449</v>
      </c>
      <c r="Q169" s="383"/>
      <c r="R169" s="122">
        <v>66</v>
      </c>
      <c r="S169" s="122">
        <v>64</v>
      </c>
      <c r="T169" s="119">
        <f t="shared" ref="T169" si="53">R169/((R169+S169)/10)</f>
        <v>5.0769230769230766</v>
      </c>
      <c r="U169" s="238">
        <v>0</v>
      </c>
      <c r="V169" s="238">
        <v>0</v>
      </c>
    </row>
    <row r="170" spans="1:22" x14ac:dyDescent="0.2">
      <c r="A170" s="41">
        <v>4</v>
      </c>
      <c r="B170" s="47" t="s">
        <v>13</v>
      </c>
      <c r="C170" s="178"/>
      <c r="D170" s="82"/>
      <c r="E170" s="82"/>
      <c r="F170" s="82"/>
      <c r="G170" s="82"/>
      <c r="H170" s="83"/>
      <c r="I170" s="42">
        <v>47</v>
      </c>
      <c r="J170" s="42">
        <v>33</v>
      </c>
      <c r="K170" s="384">
        <f>I170/((I170+J170)/10)</f>
        <v>5.875</v>
      </c>
      <c r="L170" s="384"/>
      <c r="M170" s="96"/>
      <c r="N170" s="112">
        <v>6</v>
      </c>
      <c r="O170" s="112">
        <v>2</v>
      </c>
      <c r="P170" s="383">
        <f>(K170+((I170-J170)*0.05))/10</f>
        <v>0.65749999999999997</v>
      </c>
      <c r="Q170" s="383"/>
      <c r="R170" s="122">
        <v>54</v>
      </c>
      <c r="S170" s="122">
        <v>56</v>
      </c>
      <c r="T170" s="119">
        <f>R170/((R170+S170)/10)</f>
        <v>4.9090909090909092</v>
      </c>
      <c r="U170" s="238">
        <v>0</v>
      </c>
      <c r="V170" s="238">
        <v>0</v>
      </c>
    </row>
    <row r="171" spans="1:22" x14ac:dyDescent="0.2">
      <c r="A171" s="41">
        <v>4</v>
      </c>
      <c r="B171" s="111" t="s">
        <v>246</v>
      </c>
      <c r="C171" s="82"/>
      <c r="D171" s="82"/>
      <c r="E171" s="82"/>
      <c r="F171" s="82"/>
      <c r="G171" s="82"/>
      <c r="H171" s="83"/>
      <c r="I171" s="51">
        <v>10</v>
      </c>
      <c r="J171" s="51">
        <v>10</v>
      </c>
      <c r="K171" s="384">
        <f>I171/((I171+J171)/10)</f>
        <v>5</v>
      </c>
      <c r="L171" s="384"/>
      <c r="M171" s="96"/>
      <c r="N171" s="69">
        <v>1</v>
      </c>
      <c r="O171" s="69">
        <v>1</v>
      </c>
      <c r="P171" s="383">
        <f>(K171+((I171-J171)*0.05))/10</f>
        <v>0.5</v>
      </c>
      <c r="Q171" s="383"/>
      <c r="R171" s="122">
        <v>41</v>
      </c>
      <c r="S171" s="122">
        <v>59</v>
      </c>
      <c r="T171" s="118">
        <f>R171/((R171+S171)/10)</f>
        <v>4.0999999999999996</v>
      </c>
      <c r="U171" s="237">
        <v>0</v>
      </c>
      <c r="V171" s="238">
        <v>0</v>
      </c>
    </row>
    <row r="172" spans="1:22" x14ac:dyDescent="0.2">
      <c r="A172" s="41">
        <v>4</v>
      </c>
      <c r="B172" s="59" t="s">
        <v>235</v>
      </c>
      <c r="C172" s="68"/>
      <c r="H172" s="181"/>
      <c r="I172" s="358">
        <v>51</v>
      </c>
      <c r="J172" s="359">
        <v>59</v>
      </c>
      <c r="K172" s="384">
        <f>I172/((I172+J172)/10)</f>
        <v>4.6363636363636367</v>
      </c>
      <c r="L172" s="384"/>
      <c r="M172" s="68"/>
      <c r="N172" s="69">
        <v>5</v>
      </c>
      <c r="O172" s="69">
        <v>6</v>
      </c>
      <c r="P172" s="383">
        <f>(K172+((I172-J172)*0.05))/10</f>
        <v>0.42363636363636364</v>
      </c>
      <c r="Q172" s="383"/>
      <c r="R172" s="213">
        <v>61</v>
      </c>
      <c r="S172" s="205">
        <v>59</v>
      </c>
      <c r="T172" s="119">
        <f>R172/((R172+S172)/10)</f>
        <v>5.083333333333333</v>
      </c>
      <c r="U172" s="239">
        <v>0</v>
      </c>
      <c r="V172" s="239">
        <v>0</v>
      </c>
    </row>
    <row r="173" spans="1:22" x14ac:dyDescent="0.2">
      <c r="A173" s="41">
        <v>4</v>
      </c>
      <c r="B173" s="59" t="s">
        <v>342</v>
      </c>
      <c r="C173" s="82"/>
      <c r="D173" s="82"/>
      <c r="E173" s="82"/>
      <c r="F173" s="82"/>
      <c r="G173" s="82"/>
      <c r="H173" s="83"/>
      <c r="I173" s="42">
        <v>39</v>
      </c>
      <c r="J173" s="42">
        <v>31</v>
      </c>
      <c r="K173" s="384">
        <f t="shared" ref="K173" si="54">I173/((I173+J173)/10)</f>
        <v>5.5714285714285712</v>
      </c>
      <c r="L173" s="384"/>
      <c r="M173" s="68"/>
      <c r="N173" s="113">
        <v>4</v>
      </c>
      <c r="O173" s="113">
        <v>3</v>
      </c>
      <c r="P173" s="383">
        <f t="shared" ref="P173" si="55">(K173+((I173-J173)*0.05))/10</f>
        <v>0.5971428571428572</v>
      </c>
      <c r="Q173" s="383"/>
      <c r="R173" s="122">
        <v>0</v>
      </c>
      <c r="S173" s="122">
        <v>0</v>
      </c>
      <c r="T173" s="119" t="e">
        <f t="shared" ref="T173" si="56">R173/((R173+S173)/10)</f>
        <v>#DIV/0!</v>
      </c>
      <c r="U173" s="238">
        <v>0</v>
      </c>
      <c r="V173" s="238">
        <v>0</v>
      </c>
    </row>
    <row r="174" spans="1:22" x14ac:dyDescent="0.2">
      <c r="A174" s="41">
        <v>3.5</v>
      </c>
      <c r="B174" s="34" t="s">
        <v>167</v>
      </c>
      <c r="C174" s="82"/>
      <c r="D174" s="82"/>
      <c r="E174" s="82"/>
      <c r="F174" s="82"/>
      <c r="G174" s="82"/>
      <c r="H174" s="83"/>
      <c r="I174" s="42">
        <v>42</v>
      </c>
      <c r="J174" s="42">
        <v>58</v>
      </c>
      <c r="K174" s="384">
        <f>I174/((I174+J174)/10)</f>
        <v>4.2</v>
      </c>
      <c r="L174" s="384"/>
      <c r="M174" s="68"/>
      <c r="N174" s="112">
        <v>3</v>
      </c>
      <c r="O174" s="112">
        <v>7</v>
      </c>
      <c r="P174" s="383">
        <f>(K174+((I174-J174)*0.05))/10</f>
        <v>0.34</v>
      </c>
      <c r="Q174" s="383"/>
      <c r="R174" s="122">
        <v>82</v>
      </c>
      <c r="S174" s="122">
        <v>68</v>
      </c>
      <c r="T174" s="119">
        <f>R174/((R174+S174)/10)</f>
        <v>5.4666666666666668</v>
      </c>
      <c r="U174" s="238">
        <v>0</v>
      </c>
      <c r="V174" s="238">
        <v>0</v>
      </c>
    </row>
    <row r="175" spans="1:22" x14ac:dyDescent="0.2">
      <c r="A175" s="41">
        <v>3.5</v>
      </c>
      <c r="B175" s="25" t="s">
        <v>247</v>
      </c>
      <c r="H175" s="97"/>
      <c r="I175" s="42">
        <v>17</v>
      </c>
      <c r="J175" s="42">
        <v>13</v>
      </c>
      <c r="K175" s="384">
        <f>I175/((I175+J175)/10)</f>
        <v>5.666666666666667</v>
      </c>
      <c r="L175" s="384"/>
      <c r="M175" s="68"/>
      <c r="N175" s="112">
        <v>2</v>
      </c>
      <c r="O175" s="112">
        <v>1</v>
      </c>
      <c r="P175" s="383">
        <f>(K175+((I175-J175)*0.05))/10</f>
        <v>0.58666666666666667</v>
      </c>
      <c r="Q175" s="383"/>
      <c r="R175" s="122">
        <v>40</v>
      </c>
      <c r="S175" s="122">
        <v>70</v>
      </c>
      <c r="T175" s="119">
        <f>R175/((R175+S175)/10)</f>
        <v>3.6363636363636362</v>
      </c>
      <c r="U175" s="238">
        <v>0</v>
      </c>
      <c r="V175" s="238">
        <v>0</v>
      </c>
    </row>
    <row r="176" spans="1:22" x14ac:dyDescent="0.2">
      <c r="A176" s="46"/>
      <c r="B176" s="81" t="s">
        <v>14</v>
      </c>
      <c r="C176" s="82"/>
      <c r="D176" s="82"/>
      <c r="E176" s="82"/>
      <c r="F176" s="82"/>
      <c r="G176" s="82"/>
      <c r="H176" s="83"/>
      <c r="I176" s="51"/>
      <c r="J176" s="48"/>
      <c r="K176" s="96"/>
      <c r="L176" s="96"/>
      <c r="M176" s="96"/>
      <c r="N176" s="48"/>
      <c r="O176" s="51"/>
      <c r="P176" s="99"/>
      <c r="Q176" s="99"/>
      <c r="R176" s="51"/>
      <c r="S176" s="51"/>
      <c r="T176" s="77"/>
      <c r="U176" s="77"/>
      <c r="V176" s="77"/>
    </row>
    <row r="177" spans="1:22" x14ac:dyDescent="0.2">
      <c r="A177" s="46"/>
      <c r="B177" s="228" t="s">
        <v>25</v>
      </c>
      <c r="C177" s="77"/>
      <c r="D177" s="77"/>
      <c r="E177" s="77"/>
      <c r="F177" s="77"/>
      <c r="G177" s="77"/>
      <c r="H177" s="229"/>
      <c r="I177" s="72"/>
      <c r="J177" s="72"/>
      <c r="K177" s="68"/>
      <c r="L177" s="68"/>
      <c r="M177" s="68"/>
      <c r="N177" s="72"/>
      <c r="O177" s="72"/>
      <c r="P177" s="100"/>
      <c r="Q177" s="100"/>
      <c r="R177" s="75"/>
      <c r="S177" s="75"/>
      <c r="T177" s="75"/>
      <c r="U177" s="75"/>
      <c r="V177" s="75"/>
    </row>
    <row r="178" spans="1:22" x14ac:dyDescent="0.2">
      <c r="A178" s="46"/>
      <c r="B178" s="228" t="s">
        <v>45</v>
      </c>
      <c r="C178" s="77"/>
      <c r="D178" s="77"/>
      <c r="E178" s="77"/>
      <c r="F178" s="77"/>
      <c r="G178" s="77"/>
      <c r="H178" s="229"/>
      <c r="I178" s="72"/>
      <c r="J178" s="72"/>
      <c r="K178" s="68"/>
      <c r="L178" s="68"/>
      <c r="M178" s="68"/>
      <c r="N178" s="72"/>
      <c r="O178" s="72"/>
      <c r="P178" s="101"/>
      <c r="Q178" s="101"/>
      <c r="R178" s="68"/>
      <c r="S178" s="68"/>
      <c r="T178" s="68"/>
      <c r="U178" s="68"/>
      <c r="V178" s="68"/>
    </row>
    <row r="179" spans="1:22" x14ac:dyDescent="0.2">
      <c r="A179" s="385" t="s">
        <v>102</v>
      </c>
      <c r="B179" s="385"/>
      <c r="C179" s="385"/>
      <c r="D179" s="385"/>
      <c r="E179" s="385"/>
      <c r="F179" s="385"/>
      <c r="G179" s="385"/>
      <c r="H179" s="230">
        <f>AVERAGE(A167:A178)</f>
        <v>4.4444444444444446</v>
      </c>
      <c r="I179" s="321">
        <f>SUM(I167:I178)</f>
        <v>268</v>
      </c>
      <c r="J179" s="321">
        <f>SUM(J167:J178)</f>
        <v>282</v>
      </c>
      <c r="K179" s="12"/>
      <c r="L179" s="321"/>
      <c r="N179" s="321">
        <f>SUM(N167:N178)</f>
        <v>27</v>
      </c>
      <c r="O179" s="321">
        <f>SUM(O167:O178)</f>
        <v>28</v>
      </c>
      <c r="P179" s="102"/>
      <c r="Q179" s="102"/>
      <c r="R179" s="137"/>
      <c r="S179" s="137"/>
      <c r="T179" s="325"/>
    </row>
    <row r="180" spans="1:22" x14ac:dyDescent="0.2">
      <c r="A180" s="94"/>
      <c r="B180" s="94"/>
      <c r="C180" s="94"/>
      <c r="D180" s="94"/>
      <c r="E180" s="94"/>
      <c r="F180" s="94"/>
      <c r="G180" s="94"/>
      <c r="H180" s="58"/>
      <c r="I180" s="326"/>
      <c r="J180" s="326"/>
      <c r="K180" s="16"/>
      <c r="L180" s="326"/>
      <c r="M180" s="53"/>
      <c r="N180" s="326"/>
      <c r="O180" s="321"/>
      <c r="P180" s="102"/>
      <c r="Q180" s="102"/>
      <c r="R180" s="137"/>
      <c r="S180" s="137"/>
      <c r="T180" s="325"/>
    </row>
    <row r="181" spans="1:22" x14ac:dyDescent="0.2">
      <c r="A181" s="94"/>
      <c r="B181" s="94"/>
      <c r="C181" s="94"/>
      <c r="D181" s="94"/>
      <c r="E181" s="94"/>
      <c r="F181" s="94"/>
      <c r="G181" s="94"/>
      <c r="H181" s="131"/>
      <c r="I181" s="54"/>
      <c r="J181" s="54"/>
      <c r="K181" s="60"/>
      <c r="L181" s="54"/>
      <c r="M181" s="125"/>
      <c r="N181" s="54"/>
      <c r="O181" s="54"/>
      <c r="P181" s="130"/>
      <c r="Q181" s="130"/>
      <c r="R181" s="125"/>
      <c r="S181" s="125"/>
      <c r="T181" s="125"/>
      <c r="U181" s="125"/>
      <c r="V181" s="125"/>
    </row>
    <row r="182" spans="1:22" ht="12.75" customHeight="1" x14ac:dyDescent="0.2">
      <c r="A182" s="53"/>
      <c r="B182" s="53"/>
      <c r="C182" s="53"/>
      <c r="D182" s="53"/>
      <c r="E182" s="53"/>
      <c r="F182" s="53"/>
      <c r="G182" s="53"/>
      <c r="H182" s="53"/>
      <c r="K182" s="108"/>
      <c r="L182" s="108"/>
      <c r="M182" s="108"/>
      <c r="P182" s="103"/>
      <c r="Q182" s="103"/>
      <c r="R182" s="412" t="s">
        <v>133</v>
      </c>
      <c r="S182" s="412"/>
      <c r="T182" s="412"/>
      <c r="U182" s="436" t="s">
        <v>310</v>
      </c>
      <c r="V182" s="436"/>
    </row>
    <row r="183" spans="1:22" x14ac:dyDescent="0.2">
      <c r="A183" s="207"/>
      <c r="B183" s="53"/>
      <c r="C183" s="53"/>
      <c r="D183" s="53"/>
      <c r="E183" s="53"/>
      <c r="F183" s="53"/>
      <c r="G183" s="53"/>
      <c r="H183" s="53"/>
      <c r="K183" s="108"/>
      <c r="L183" s="108"/>
      <c r="M183" s="108"/>
      <c r="P183" s="103"/>
      <c r="Q183" s="103"/>
      <c r="R183" s="412"/>
      <c r="S183" s="412"/>
      <c r="T183" s="412"/>
      <c r="U183" s="436"/>
      <c r="V183" s="436"/>
    </row>
    <row r="184" spans="1:22" x14ac:dyDescent="0.2">
      <c r="A184" s="53"/>
      <c r="B184" s="386" t="s">
        <v>261</v>
      </c>
      <c r="C184" s="386"/>
      <c r="D184" s="386"/>
      <c r="E184" s="386"/>
      <c r="F184" s="386"/>
      <c r="G184" s="386"/>
      <c r="H184" s="386"/>
      <c r="I184" s="381" t="s">
        <v>127</v>
      </c>
      <c r="J184" s="381"/>
      <c r="K184" s="389" t="s">
        <v>130</v>
      </c>
      <c r="L184" s="389"/>
      <c r="M184" s="108"/>
      <c r="N184" s="381" t="s">
        <v>99</v>
      </c>
      <c r="O184" s="381"/>
      <c r="P184" s="391" t="s">
        <v>95</v>
      </c>
      <c r="Q184" s="391"/>
      <c r="R184" s="412" t="s">
        <v>127</v>
      </c>
      <c r="S184" s="412"/>
      <c r="T184" s="412"/>
      <c r="U184" s="436"/>
      <c r="V184" s="436"/>
    </row>
    <row r="185" spans="1:22" x14ac:dyDescent="0.2">
      <c r="A185" s="208" t="s">
        <v>63</v>
      </c>
      <c r="B185" s="387"/>
      <c r="C185" s="387"/>
      <c r="D185" s="387"/>
      <c r="E185" s="387"/>
      <c r="F185" s="387"/>
      <c r="G185" s="387"/>
      <c r="H185" s="387"/>
      <c r="I185" s="66" t="s">
        <v>128</v>
      </c>
      <c r="J185" s="66" t="s">
        <v>129</v>
      </c>
      <c r="K185" s="390"/>
      <c r="L185" s="390"/>
      <c r="M185" s="65"/>
      <c r="N185" s="66" t="s">
        <v>0</v>
      </c>
      <c r="O185" s="66" t="s">
        <v>1</v>
      </c>
      <c r="P185" s="392"/>
      <c r="Q185" s="392"/>
      <c r="R185" s="107" t="s">
        <v>128</v>
      </c>
      <c r="S185" s="107" t="s">
        <v>129</v>
      </c>
      <c r="T185" s="116" t="s">
        <v>62</v>
      </c>
      <c r="U185" s="115" t="s">
        <v>128</v>
      </c>
      <c r="V185" s="115" t="s">
        <v>129</v>
      </c>
    </row>
    <row r="186" spans="1:22" x14ac:dyDescent="0.2">
      <c r="A186" s="41">
        <v>7.5</v>
      </c>
      <c r="B186" s="47" t="s">
        <v>351</v>
      </c>
      <c r="C186" s="231"/>
      <c r="D186" s="231"/>
      <c r="E186" s="231"/>
      <c r="F186" s="231"/>
      <c r="G186" s="231"/>
      <c r="H186" s="188"/>
      <c r="I186" s="31">
        <v>37</v>
      </c>
      <c r="J186" s="31">
        <v>23</v>
      </c>
      <c r="K186" s="413">
        <f t="shared" ref="K186" si="57">I186/((I186+J186)/10)</f>
        <v>6.166666666666667</v>
      </c>
      <c r="L186" s="413"/>
      <c r="M186" s="67"/>
      <c r="N186" s="112">
        <v>4</v>
      </c>
      <c r="O186" s="113">
        <v>2</v>
      </c>
      <c r="P186" s="427">
        <f t="shared" ref="P186" si="58">(K186+((I186-J186)*0.05))/10</f>
        <v>0.68666666666666676</v>
      </c>
      <c r="Q186" s="427"/>
      <c r="R186" s="121">
        <v>0</v>
      </c>
      <c r="S186" s="121">
        <v>0</v>
      </c>
      <c r="T186" s="118" t="e">
        <f>R186/((R186+S186)/10)</f>
        <v>#DIV/0!</v>
      </c>
      <c r="U186" s="109">
        <v>0</v>
      </c>
      <c r="V186" s="110">
        <v>0</v>
      </c>
    </row>
    <row r="187" spans="1:22" x14ac:dyDescent="0.2">
      <c r="A187" s="41">
        <v>6</v>
      </c>
      <c r="B187" s="47" t="s">
        <v>230</v>
      </c>
      <c r="C187" s="231"/>
      <c r="D187" s="231"/>
      <c r="E187" s="231"/>
      <c r="F187" s="231"/>
      <c r="G187" s="231"/>
      <c r="H187" s="188"/>
      <c r="I187" s="31">
        <v>35</v>
      </c>
      <c r="J187" s="31">
        <v>15</v>
      </c>
      <c r="K187" s="382">
        <f t="shared" ref="K187:K193" si="59">I187/((I187+J187)/10)</f>
        <v>7</v>
      </c>
      <c r="L187" s="382"/>
      <c r="M187" s="93"/>
      <c r="N187" s="112">
        <v>5</v>
      </c>
      <c r="O187" s="113">
        <v>0</v>
      </c>
      <c r="P187" s="388">
        <f t="shared" ref="P187:P193" si="60">(K187+((I187-J187)*0.05))/10</f>
        <v>0.8</v>
      </c>
      <c r="Q187" s="388"/>
      <c r="R187" s="121">
        <v>49</v>
      </c>
      <c r="S187" s="121">
        <v>51</v>
      </c>
      <c r="T187" s="118">
        <f>R187/((R187+S187)/10)</f>
        <v>4.9000000000000004</v>
      </c>
      <c r="U187" s="109">
        <v>7</v>
      </c>
      <c r="V187" s="110">
        <v>3</v>
      </c>
    </row>
    <row r="188" spans="1:22" x14ac:dyDescent="0.2">
      <c r="A188" s="41">
        <v>5</v>
      </c>
      <c r="B188" s="22" t="s">
        <v>164</v>
      </c>
      <c r="C188" s="82"/>
      <c r="D188" s="82"/>
      <c r="E188" s="82"/>
      <c r="F188" s="82"/>
      <c r="G188" s="82"/>
      <c r="H188" s="83"/>
      <c r="I188" s="51">
        <v>27</v>
      </c>
      <c r="J188" s="51">
        <v>33</v>
      </c>
      <c r="K188" s="384">
        <f t="shared" si="59"/>
        <v>4.5</v>
      </c>
      <c r="L188" s="384"/>
      <c r="M188" s="68"/>
      <c r="N188" s="69">
        <v>3</v>
      </c>
      <c r="O188" s="69">
        <v>3</v>
      </c>
      <c r="P188" s="383">
        <f t="shared" si="60"/>
        <v>0.42000000000000004</v>
      </c>
      <c r="Q188" s="383"/>
      <c r="R188" s="122">
        <v>73</v>
      </c>
      <c r="S188" s="122">
        <v>57</v>
      </c>
      <c r="T188" s="119">
        <f>R188/((R188+S188)/10)</f>
        <v>5.615384615384615</v>
      </c>
      <c r="U188" s="109">
        <v>1</v>
      </c>
      <c r="V188" s="110">
        <v>9</v>
      </c>
    </row>
    <row r="189" spans="1:22" x14ac:dyDescent="0.2">
      <c r="A189" s="41">
        <v>5</v>
      </c>
      <c r="B189" s="278" t="s">
        <v>353</v>
      </c>
      <c r="C189" s="96"/>
      <c r="D189" s="68"/>
      <c r="E189" s="68"/>
      <c r="F189" s="68"/>
      <c r="G189" s="68"/>
      <c r="H189" s="181"/>
      <c r="I189" s="51">
        <v>22</v>
      </c>
      <c r="J189" s="51">
        <v>28</v>
      </c>
      <c r="K189" s="384">
        <f t="shared" si="59"/>
        <v>4.4000000000000004</v>
      </c>
      <c r="L189" s="384"/>
      <c r="M189" s="68"/>
      <c r="N189" s="69">
        <v>2</v>
      </c>
      <c r="O189" s="69">
        <v>3</v>
      </c>
      <c r="P189" s="383">
        <f t="shared" si="60"/>
        <v>0.41000000000000003</v>
      </c>
      <c r="Q189" s="383"/>
      <c r="R189" s="122">
        <v>55</v>
      </c>
      <c r="S189" s="122">
        <v>55</v>
      </c>
      <c r="T189" s="119">
        <f>R189/((R189+S189)/10)</f>
        <v>5</v>
      </c>
      <c r="U189" s="109">
        <v>0</v>
      </c>
      <c r="V189" s="110">
        <v>0</v>
      </c>
    </row>
    <row r="190" spans="1:22" x14ac:dyDescent="0.2">
      <c r="A190" s="41">
        <v>4.5</v>
      </c>
      <c r="B190" s="59" t="s">
        <v>231</v>
      </c>
      <c r="C190" s="139"/>
      <c r="D190" s="53"/>
      <c r="E190" s="53"/>
      <c r="F190" s="53"/>
      <c r="G190" s="53"/>
      <c r="H190" s="188"/>
      <c r="I190" s="218">
        <v>27</v>
      </c>
      <c r="J190" s="218">
        <v>33</v>
      </c>
      <c r="K190" s="384">
        <f t="shared" si="59"/>
        <v>4.5</v>
      </c>
      <c r="L190" s="384"/>
      <c r="M190" s="68"/>
      <c r="N190" s="69">
        <v>2</v>
      </c>
      <c r="O190" s="11">
        <v>4</v>
      </c>
      <c r="P190" s="383">
        <f t="shared" si="60"/>
        <v>0.42000000000000004</v>
      </c>
      <c r="Q190" s="383"/>
      <c r="R190" s="209">
        <v>72</v>
      </c>
      <c r="S190" s="209">
        <v>48</v>
      </c>
      <c r="T190" s="219">
        <f>R190/((R190+S190)/10)</f>
        <v>6</v>
      </c>
      <c r="U190" s="220">
        <v>0</v>
      </c>
      <c r="V190" s="220">
        <v>0</v>
      </c>
    </row>
    <row r="191" spans="1:22" x14ac:dyDescent="0.2">
      <c r="A191" s="41">
        <v>4.5</v>
      </c>
      <c r="B191" s="47" t="s">
        <v>262</v>
      </c>
      <c r="C191" s="178"/>
      <c r="D191" s="82"/>
      <c r="E191" s="82"/>
      <c r="F191" s="82"/>
      <c r="G191" s="82"/>
      <c r="H191" s="83"/>
      <c r="I191" s="42">
        <v>40</v>
      </c>
      <c r="J191" s="42">
        <v>20</v>
      </c>
      <c r="K191" s="384">
        <f t="shared" si="59"/>
        <v>6.666666666666667</v>
      </c>
      <c r="L191" s="384"/>
      <c r="M191" s="96"/>
      <c r="N191" s="112">
        <v>5</v>
      </c>
      <c r="O191" s="112">
        <v>1</v>
      </c>
      <c r="P191" s="383">
        <f t="shared" si="60"/>
        <v>0.76666666666666672</v>
      </c>
      <c r="Q191" s="383"/>
      <c r="R191" s="122">
        <v>40</v>
      </c>
      <c r="S191" s="122">
        <v>50</v>
      </c>
      <c r="T191" s="119">
        <f t="shared" ref="T191" si="61">R191/((R191+S191)/10)</f>
        <v>4.4444444444444446</v>
      </c>
      <c r="U191" s="110">
        <v>0</v>
      </c>
      <c r="V191" s="110">
        <v>0</v>
      </c>
    </row>
    <row r="192" spans="1:22" x14ac:dyDescent="0.2">
      <c r="A192" s="41">
        <v>3.5</v>
      </c>
      <c r="B192" s="34" t="s">
        <v>6</v>
      </c>
      <c r="C192" s="178"/>
      <c r="D192" s="82"/>
      <c r="E192" s="82"/>
      <c r="F192" s="82"/>
      <c r="G192" s="82"/>
      <c r="H192" s="83"/>
      <c r="I192" s="51">
        <v>31</v>
      </c>
      <c r="J192" s="51">
        <v>19</v>
      </c>
      <c r="K192" s="384">
        <f>I192/((I192+J192)/10)</f>
        <v>6.2</v>
      </c>
      <c r="L192" s="384"/>
      <c r="M192" s="96"/>
      <c r="N192" s="69">
        <v>3</v>
      </c>
      <c r="O192" s="69">
        <v>2</v>
      </c>
      <c r="P192" s="383">
        <f>(K192+((I192-J192)*0.05))/10</f>
        <v>0.68</v>
      </c>
      <c r="Q192" s="383"/>
      <c r="R192" s="122">
        <v>46</v>
      </c>
      <c r="S192" s="122">
        <v>44</v>
      </c>
      <c r="T192" s="118">
        <f>R192/((R192+S192)/10)</f>
        <v>5.1111111111111107</v>
      </c>
      <c r="U192" s="109">
        <v>0</v>
      </c>
      <c r="V192" s="110">
        <v>0</v>
      </c>
    </row>
    <row r="193" spans="1:22" x14ac:dyDescent="0.2">
      <c r="A193" s="41">
        <v>3.5</v>
      </c>
      <c r="B193" s="59" t="s">
        <v>7</v>
      </c>
      <c r="C193" s="68"/>
      <c r="D193" s="68"/>
      <c r="E193" s="68"/>
      <c r="F193" s="68"/>
      <c r="G193" s="68"/>
      <c r="H193" s="181"/>
      <c r="I193" s="42">
        <v>30</v>
      </c>
      <c r="J193" s="42">
        <v>20</v>
      </c>
      <c r="K193" s="384">
        <f t="shared" si="59"/>
        <v>6</v>
      </c>
      <c r="L193" s="384"/>
      <c r="M193" s="96"/>
      <c r="N193" s="112">
        <v>3</v>
      </c>
      <c r="O193" s="112">
        <v>2</v>
      </c>
      <c r="P193" s="383">
        <f t="shared" si="60"/>
        <v>0.65</v>
      </c>
      <c r="Q193" s="383"/>
      <c r="R193" s="122">
        <v>31</v>
      </c>
      <c r="S193" s="122">
        <v>39</v>
      </c>
      <c r="T193" s="119">
        <f t="shared" ref="T193" si="62">R193/((R193+S193)/10)</f>
        <v>4.4285714285714288</v>
      </c>
      <c r="U193" s="110">
        <v>7</v>
      </c>
      <c r="V193" s="110">
        <v>3</v>
      </c>
    </row>
    <row r="194" spans="1:22" x14ac:dyDescent="0.2">
      <c r="A194" s="41">
        <v>3.5</v>
      </c>
      <c r="B194" s="111" t="s">
        <v>165</v>
      </c>
      <c r="C194" s="82"/>
      <c r="D194" s="82"/>
      <c r="E194" s="82"/>
      <c r="F194" s="82"/>
      <c r="G194" s="82"/>
      <c r="H194" s="83"/>
      <c r="I194" s="42">
        <v>37</v>
      </c>
      <c r="J194" s="42">
        <v>23</v>
      </c>
      <c r="K194" s="384">
        <f>I194/((I194+J194)/10)</f>
        <v>6.166666666666667</v>
      </c>
      <c r="L194" s="384"/>
      <c r="M194" s="68"/>
      <c r="N194" s="112">
        <v>5</v>
      </c>
      <c r="O194" s="112">
        <v>1</v>
      </c>
      <c r="P194" s="383">
        <f>(K194+((I194-J194)*0.05))/10</f>
        <v>0.68666666666666676</v>
      </c>
      <c r="Q194" s="383"/>
      <c r="R194" s="122">
        <v>54</v>
      </c>
      <c r="S194" s="122">
        <v>56</v>
      </c>
      <c r="T194" s="119">
        <f>R194/((R194+S194)/10)</f>
        <v>4.9090909090909092</v>
      </c>
      <c r="U194" s="110">
        <v>1</v>
      </c>
      <c r="V194" s="110">
        <v>9</v>
      </c>
    </row>
    <row r="195" spans="1:22" x14ac:dyDescent="0.2">
      <c r="A195" s="46"/>
      <c r="B195" s="81" t="s">
        <v>14</v>
      </c>
      <c r="C195" s="82"/>
      <c r="D195" s="82"/>
      <c r="E195" s="82"/>
      <c r="F195" s="82"/>
      <c r="G195" s="82"/>
      <c r="H195" s="83"/>
      <c r="I195" s="72"/>
      <c r="J195" s="72"/>
      <c r="K195" s="68"/>
      <c r="L195" s="68"/>
      <c r="M195" s="68"/>
      <c r="N195" s="72"/>
      <c r="O195" s="72"/>
      <c r="P195" s="388"/>
      <c r="Q195" s="388"/>
      <c r="R195" s="31"/>
      <c r="S195" s="31"/>
      <c r="T195" s="192"/>
      <c r="U195" s="180"/>
      <c r="V195" s="77"/>
    </row>
    <row r="196" spans="1:22" x14ac:dyDescent="0.2">
      <c r="A196" s="46"/>
      <c r="B196" s="228" t="s">
        <v>25</v>
      </c>
      <c r="C196" s="77"/>
      <c r="D196" s="77"/>
      <c r="E196" s="77"/>
      <c r="F196" s="77"/>
      <c r="G196" s="77"/>
      <c r="H196" s="229"/>
      <c r="I196" s="51">
        <v>0</v>
      </c>
      <c r="J196" s="51">
        <v>0</v>
      </c>
      <c r="K196" s="68"/>
      <c r="L196" s="68"/>
      <c r="M196" s="68"/>
      <c r="N196" s="51">
        <v>0</v>
      </c>
      <c r="O196" s="51">
        <v>0</v>
      </c>
      <c r="P196" s="100"/>
      <c r="Q196" s="100"/>
      <c r="R196" s="75"/>
      <c r="S196" s="75"/>
      <c r="T196" s="75"/>
      <c r="U196" s="75"/>
      <c r="V196" s="75"/>
    </row>
    <row r="197" spans="1:22" x14ac:dyDescent="0.2">
      <c r="A197" s="46"/>
      <c r="B197" s="228" t="s">
        <v>45</v>
      </c>
      <c r="C197" s="77"/>
      <c r="D197" s="77"/>
      <c r="E197" s="77"/>
      <c r="F197" s="77"/>
      <c r="G197" s="77"/>
      <c r="H197" s="229"/>
      <c r="I197" s="72"/>
      <c r="J197" s="72"/>
      <c r="K197" s="68"/>
      <c r="L197" s="68"/>
      <c r="M197" s="68"/>
      <c r="N197" s="72"/>
      <c r="O197" s="72"/>
      <c r="P197" s="101"/>
      <c r="Q197" s="101"/>
      <c r="R197" s="68"/>
      <c r="S197" s="68"/>
      <c r="T197" s="68"/>
      <c r="U197" s="68"/>
      <c r="V197" s="68"/>
    </row>
    <row r="198" spans="1:22" x14ac:dyDescent="0.2">
      <c r="A198" s="385" t="s">
        <v>102</v>
      </c>
      <c r="B198" s="385"/>
      <c r="C198" s="385"/>
      <c r="D198" s="385"/>
      <c r="E198" s="385"/>
      <c r="F198" s="385"/>
      <c r="G198" s="385"/>
      <c r="H198" s="230">
        <f>AVERAGE(A186:A197)</f>
        <v>4.7777777777777777</v>
      </c>
      <c r="I198" s="321">
        <f>SUM(I186:I197)</f>
        <v>286</v>
      </c>
      <c r="J198" s="321">
        <f>SUM(J186:J197)</f>
        <v>214</v>
      </c>
      <c r="K198" s="12"/>
      <c r="L198" s="321"/>
      <c r="N198" s="321">
        <f>SUM(N186:N197)</f>
        <v>32</v>
      </c>
      <c r="O198" s="321">
        <f>SUM(O186:O197)</f>
        <v>18</v>
      </c>
      <c r="P198" s="102"/>
      <c r="Q198" s="102"/>
      <c r="R198" s="137"/>
      <c r="S198" s="137"/>
      <c r="T198" s="325"/>
    </row>
    <row r="199" spans="1:22" x14ac:dyDescent="0.2">
      <c r="A199" s="53"/>
      <c r="B199" s="53"/>
      <c r="C199" s="53"/>
      <c r="D199" s="53"/>
      <c r="E199" s="53"/>
      <c r="F199" s="53"/>
      <c r="G199" s="53"/>
      <c r="H199" s="53"/>
      <c r="R199" s="53"/>
      <c r="S199" s="53"/>
      <c r="T199" s="53"/>
    </row>
    <row r="200" spans="1:22" ht="12.75" customHeight="1" x14ac:dyDescent="0.2">
      <c r="A200" s="53"/>
      <c r="B200" s="53"/>
      <c r="C200" s="53"/>
      <c r="D200" s="53"/>
      <c r="E200" s="53"/>
      <c r="F200" s="53"/>
      <c r="G200" s="53"/>
      <c r="H200" s="53"/>
      <c r="K200" s="108"/>
      <c r="L200" s="108"/>
      <c r="M200" s="108"/>
      <c r="P200" s="103"/>
      <c r="Q200" s="103"/>
      <c r="R200" s="412" t="s">
        <v>133</v>
      </c>
      <c r="S200" s="412"/>
      <c r="T200" s="412"/>
      <c r="U200" s="436" t="s">
        <v>310</v>
      </c>
      <c r="V200" s="436"/>
    </row>
    <row r="201" spans="1:22" x14ac:dyDescent="0.2">
      <c r="A201" s="280" t="s">
        <v>356</v>
      </c>
      <c r="B201" s="279"/>
      <c r="C201" s="279"/>
      <c r="D201" s="279"/>
      <c r="E201" s="279"/>
      <c r="F201" s="279"/>
      <c r="G201" s="279"/>
      <c r="H201" s="279"/>
      <c r="K201" s="108"/>
      <c r="L201" s="108"/>
      <c r="M201" s="108"/>
      <c r="P201" s="103"/>
      <c r="Q201" s="103"/>
      <c r="R201" s="412"/>
      <c r="S201" s="412"/>
      <c r="T201" s="412"/>
      <c r="U201" s="436"/>
      <c r="V201" s="436"/>
    </row>
    <row r="202" spans="1:22" x14ac:dyDescent="0.2">
      <c r="A202" s="279"/>
      <c r="B202" s="379" t="s">
        <v>68</v>
      </c>
      <c r="C202" s="379"/>
      <c r="D202" s="379"/>
      <c r="E202" s="379"/>
      <c r="F202" s="379"/>
      <c r="G202" s="379"/>
      <c r="H202" s="379"/>
      <c r="I202" s="381" t="s">
        <v>127</v>
      </c>
      <c r="J202" s="381"/>
      <c r="K202" s="389" t="s">
        <v>130</v>
      </c>
      <c r="L202" s="389"/>
      <c r="M202" s="108"/>
      <c r="N202" s="381" t="s">
        <v>99</v>
      </c>
      <c r="O202" s="381"/>
      <c r="P202" s="391" t="s">
        <v>95</v>
      </c>
      <c r="Q202" s="391"/>
      <c r="R202" s="412" t="s">
        <v>127</v>
      </c>
      <c r="S202" s="412"/>
      <c r="T202" s="412"/>
      <c r="U202" s="436"/>
      <c r="V202" s="436"/>
    </row>
    <row r="203" spans="1:22" x14ac:dyDescent="0.2">
      <c r="A203" s="281" t="s">
        <v>63</v>
      </c>
      <c r="B203" s="380"/>
      <c r="C203" s="380"/>
      <c r="D203" s="380"/>
      <c r="E203" s="380"/>
      <c r="F203" s="380"/>
      <c r="G203" s="380"/>
      <c r="H203" s="380"/>
      <c r="I203" s="66" t="s">
        <v>128</v>
      </c>
      <c r="J203" s="66" t="s">
        <v>129</v>
      </c>
      <c r="K203" s="390"/>
      <c r="L203" s="390"/>
      <c r="M203" s="65"/>
      <c r="N203" s="66" t="s">
        <v>0</v>
      </c>
      <c r="O203" s="66" t="s">
        <v>1</v>
      </c>
      <c r="P203" s="392"/>
      <c r="Q203" s="392"/>
      <c r="R203" s="107" t="s">
        <v>128</v>
      </c>
      <c r="S203" s="107" t="s">
        <v>129</v>
      </c>
      <c r="T203" s="116" t="s">
        <v>62</v>
      </c>
      <c r="U203" s="115" t="s">
        <v>128</v>
      </c>
      <c r="V203" s="115" t="s">
        <v>129</v>
      </c>
    </row>
    <row r="204" spans="1:22" x14ac:dyDescent="0.2">
      <c r="A204" s="41">
        <v>7</v>
      </c>
      <c r="B204" s="32" t="s">
        <v>74</v>
      </c>
      <c r="C204" s="79"/>
      <c r="D204" s="79"/>
      <c r="E204" s="79"/>
      <c r="F204" s="79"/>
      <c r="G204" s="79"/>
      <c r="H204" s="80"/>
      <c r="I204" s="73">
        <v>22</v>
      </c>
      <c r="J204" s="73">
        <v>18</v>
      </c>
      <c r="K204" s="382">
        <f t="shared" ref="K204:K207" si="63">I204/((I204+J204)/10)</f>
        <v>5.5</v>
      </c>
      <c r="L204" s="382"/>
      <c r="M204" s="93"/>
      <c r="N204" s="73">
        <v>3</v>
      </c>
      <c r="O204" s="73">
        <v>1</v>
      </c>
      <c r="P204" s="383">
        <f t="shared" ref="P204:P207" si="64">(K204+((I204-J204)*0.05))/10</f>
        <v>0.57000000000000006</v>
      </c>
      <c r="Q204" s="383"/>
      <c r="R204" s="120">
        <v>27</v>
      </c>
      <c r="S204" s="120">
        <v>43</v>
      </c>
      <c r="T204" s="117">
        <f t="shared" ref="T204:T207" si="65">R204/((R204+S204)/10)</f>
        <v>3.8571428571428572</v>
      </c>
      <c r="U204" s="114">
        <v>0</v>
      </c>
      <c r="V204" s="114">
        <v>0</v>
      </c>
    </row>
    <row r="205" spans="1:22" x14ac:dyDescent="0.2">
      <c r="A205" s="41">
        <v>6.5</v>
      </c>
      <c r="B205" s="34" t="s">
        <v>144</v>
      </c>
      <c r="C205" s="231"/>
      <c r="D205" s="231"/>
      <c r="E205" s="231"/>
      <c r="F205" s="231"/>
      <c r="G205" s="231"/>
      <c r="H205" s="188"/>
      <c r="I205" s="31">
        <v>30</v>
      </c>
      <c r="J205" s="31">
        <v>30</v>
      </c>
      <c r="K205" s="382">
        <f t="shared" si="63"/>
        <v>5</v>
      </c>
      <c r="L205" s="382"/>
      <c r="M205" s="93"/>
      <c r="N205" s="31">
        <v>3</v>
      </c>
      <c r="O205" s="31">
        <v>3</v>
      </c>
      <c r="P205" s="383">
        <f t="shared" si="64"/>
        <v>0.5</v>
      </c>
      <c r="Q205" s="383"/>
      <c r="R205" s="121">
        <v>38</v>
      </c>
      <c r="S205" s="121">
        <v>32</v>
      </c>
      <c r="T205" s="118">
        <f t="shared" si="65"/>
        <v>5.4285714285714288</v>
      </c>
      <c r="U205" s="109">
        <v>7</v>
      </c>
      <c r="V205" s="110">
        <v>3</v>
      </c>
    </row>
    <row r="206" spans="1:22" x14ac:dyDescent="0.2">
      <c r="A206" s="41">
        <v>5.5</v>
      </c>
      <c r="B206" s="47" t="s">
        <v>77</v>
      </c>
      <c r="C206" s="82"/>
      <c r="D206" s="82"/>
      <c r="E206" s="82"/>
      <c r="F206" s="82"/>
      <c r="G206" s="82"/>
      <c r="H206" s="83"/>
      <c r="I206" s="42">
        <v>31</v>
      </c>
      <c r="J206" s="42">
        <v>39</v>
      </c>
      <c r="K206" s="384">
        <f t="shared" si="63"/>
        <v>4.4285714285714288</v>
      </c>
      <c r="L206" s="384"/>
      <c r="M206" s="68"/>
      <c r="N206" s="42">
        <v>3</v>
      </c>
      <c r="O206" s="42">
        <v>4</v>
      </c>
      <c r="P206" s="383">
        <f t="shared" si="64"/>
        <v>0.40285714285714286</v>
      </c>
      <c r="Q206" s="383"/>
      <c r="R206" s="122">
        <v>52</v>
      </c>
      <c r="S206" s="122">
        <v>58</v>
      </c>
      <c r="T206" s="119">
        <f t="shared" si="65"/>
        <v>4.7272727272727275</v>
      </c>
      <c r="U206" s="110">
        <v>4</v>
      </c>
      <c r="V206" s="110">
        <v>6</v>
      </c>
    </row>
    <row r="207" spans="1:22" x14ac:dyDescent="0.2">
      <c r="A207" s="41">
        <v>5</v>
      </c>
      <c r="B207" s="25" t="s">
        <v>71</v>
      </c>
      <c r="H207" s="97"/>
      <c r="I207" s="324">
        <v>33</v>
      </c>
      <c r="J207" s="324">
        <v>37</v>
      </c>
      <c r="K207" s="384">
        <f t="shared" si="63"/>
        <v>4.7142857142857144</v>
      </c>
      <c r="L207" s="384"/>
      <c r="M207" s="68"/>
      <c r="N207" s="324">
        <v>3</v>
      </c>
      <c r="O207" s="324">
        <v>4</v>
      </c>
      <c r="P207" s="383">
        <f t="shared" si="64"/>
        <v>0.4514285714285714</v>
      </c>
      <c r="Q207" s="383"/>
      <c r="R207" s="205">
        <v>37</v>
      </c>
      <c r="S207" s="205">
        <v>43</v>
      </c>
      <c r="T207" s="119">
        <f t="shared" si="65"/>
        <v>4.625</v>
      </c>
      <c r="U207" s="220">
        <v>0</v>
      </c>
      <c r="V207" s="220">
        <v>0</v>
      </c>
    </row>
    <row r="208" spans="1:22" x14ac:dyDescent="0.2">
      <c r="A208" s="41">
        <v>5</v>
      </c>
      <c r="B208" s="32" t="s">
        <v>70</v>
      </c>
      <c r="C208" s="82"/>
      <c r="D208" s="82"/>
      <c r="E208" s="82"/>
      <c r="F208" s="82"/>
      <c r="G208" s="82"/>
      <c r="H208" s="83"/>
      <c r="I208" s="31">
        <v>20</v>
      </c>
      <c r="J208" s="31">
        <v>20</v>
      </c>
      <c r="K208" s="382">
        <f>I208/((I208+J208)/10)</f>
        <v>5</v>
      </c>
      <c r="L208" s="382"/>
      <c r="M208" s="96"/>
      <c r="N208" s="31">
        <v>1</v>
      </c>
      <c r="O208" s="31">
        <v>3</v>
      </c>
      <c r="P208" s="388">
        <f>(K208+((I208-J208)*0.05))/10</f>
        <v>0.5</v>
      </c>
      <c r="Q208" s="388"/>
      <c r="R208" s="121">
        <v>45</v>
      </c>
      <c r="S208" s="121">
        <v>35</v>
      </c>
      <c r="T208" s="119">
        <f>R208/((R208+S208)/10)</f>
        <v>5.625</v>
      </c>
      <c r="U208" s="110">
        <v>0</v>
      </c>
      <c r="V208" s="110">
        <v>0</v>
      </c>
    </row>
    <row r="209" spans="1:22" x14ac:dyDescent="0.2">
      <c r="A209" s="41">
        <v>5</v>
      </c>
      <c r="B209" s="59" t="s">
        <v>90</v>
      </c>
      <c r="C209" s="139"/>
      <c r="D209" s="53"/>
      <c r="E209" s="53"/>
      <c r="F209" s="53"/>
      <c r="G209" s="53"/>
      <c r="H209" s="188"/>
      <c r="I209" s="54">
        <v>52</v>
      </c>
      <c r="J209" s="42">
        <v>28</v>
      </c>
      <c r="K209" s="384">
        <f>I209/((I209+J209)/10)</f>
        <v>6.5</v>
      </c>
      <c r="L209" s="384"/>
      <c r="M209" s="68"/>
      <c r="N209" s="42">
        <v>7</v>
      </c>
      <c r="O209" s="42">
        <v>1</v>
      </c>
      <c r="P209" s="383">
        <f>(K209+((I209-J209)*0.05))/10</f>
        <v>0.77</v>
      </c>
      <c r="Q209" s="383"/>
      <c r="R209" s="209">
        <v>80</v>
      </c>
      <c r="S209" s="122">
        <v>60</v>
      </c>
      <c r="T209" s="119">
        <f>R209/((R209+S209)/10)</f>
        <v>5.7142857142857144</v>
      </c>
      <c r="U209" s="110">
        <v>6</v>
      </c>
      <c r="V209" s="110">
        <v>4</v>
      </c>
    </row>
    <row r="210" spans="1:22" x14ac:dyDescent="0.2">
      <c r="A210" s="41">
        <v>4.5</v>
      </c>
      <c r="B210" s="32" t="s">
        <v>5</v>
      </c>
      <c r="C210" s="82"/>
      <c r="D210" s="82"/>
      <c r="E210" s="82"/>
      <c r="F210" s="82"/>
      <c r="G210" s="82"/>
      <c r="H210" s="83"/>
      <c r="I210" s="42">
        <v>30</v>
      </c>
      <c r="J210" s="42">
        <v>40</v>
      </c>
      <c r="K210" s="384">
        <f>I210/((I210+J210)/10)</f>
        <v>4.2857142857142856</v>
      </c>
      <c r="L210" s="384"/>
      <c r="M210" s="96"/>
      <c r="N210" s="31">
        <v>2</v>
      </c>
      <c r="O210" s="42">
        <v>5</v>
      </c>
      <c r="P210" s="383">
        <f>(K210+((I210-J210)*0.05))/10</f>
        <v>0.37857142857142856</v>
      </c>
      <c r="Q210" s="383"/>
      <c r="R210" s="122">
        <v>48</v>
      </c>
      <c r="S210" s="122">
        <v>42</v>
      </c>
      <c r="T210" s="119">
        <f>R210/((R210+S210)/10)</f>
        <v>5.333333333333333</v>
      </c>
      <c r="U210" s="110">
        <v>3</v>
      </c>
      <c r="V210" s="110">
        <v>7</v>
      </c>
    </row>
    <row r="211" spans="1:22" x14ac:dyDescent="0.2">
      <c r="A211" s="41">
        <v>3.5</v>
      </c>
      <c r="B211" s="22" t="s">
        <v>145</v>
      </c>
      <c r="C211" s="178"/>
      <c r="D211" s="82"/>
      <c r="E211" s="82"/>
      <c r="F211" s="82"/>
      <c r="G211" s="82"/>
      <c r="H211" s="83"/>
      <c r="I211" s="51">
        <v>41</v>
      </c>
      <c r="J211" s="48">
        <v>39</v>
      </c>
      <c r="K211" s="384">
        <f>I211/((I211+J211)/10)</f>
        <v>5.125</v>
      </c>
      <c r="L211" s="384"/>
      <c r="M211" s="96"/>
      <c r="N211" s="48">
        <v>4</v>
      </c>
      <c r="O211" s="48">
        <v>4</v>
      </c>
      <c r="P211" s="383">
        <f>(K211+((I211-J211)*0.05))/10</f>
        <v>0.52249999999999996</v>
      </c>
      <c r="Q211" s="383"/>
      <c r="R211" s="122">
        <v>47</v>
      </c>
      <c r="S211" s="121">
        <v>53</v>
      </c>
      <c r="T211" s="118">
        <f>R211/((R211+S211)/10)</f>
        <v>4.7</v>
      </c>
      <c r="U211" s="109">
        <v>0</v>
      </c>
      <c r="V211" s="109">
        <v>0</v>
      </c>
    </row>
    <row r="212" spans="1:22" x14ac:dyDescent="0.2">
      <c r="A212" s="41">
        <v>3</v>
      </c>
      <c r="B212" s="34" t="s">
        <v>49</v>
      </c>
      <c r="C212" s="82"/>
      <c r="D212" s="82"/>
      <c r="E212" s="82"/>
      <c r="F212" s="82"/>
      <c r="G212" s="82"/>
      <c r="H212" s="83"/>
      <c r="I212" s="51">
        <v>20</v>
      </c>
      <c r="J212" s="51">
        <v>20</v>
      </c>
      <c r="K212" s="384">
        <f>I212/((I212+J212)/10)</f>
        <v>5</v>
      </c>
      <c r="L212" s="384"/>
      <c r="M212" s="68"/>
      <c r="N212" s="51">
        <v>2</v>
      </c>
      <c r="O212" s="51">
        <v>2</v>
      </c>
      <c r="P212" s="383">
        <f>(K212+((I212-J212)*0.05))/10</f>
        <v>0.5</v>
      </c>
      <c r="Q212" s="383"/>
      <c r="R212" s="122">
        <v>60</v>
      </c>
      <c r="S212" s="122">
        <v>50</v>
      </c>
      <c r="T212" s="118">
        <f>R212/((R212+S212)/10)</f>
        <v>5.4545454545454541</v>
      </c>
      <c r="U212" s="109">
        <v>3</v>
      </c>
      <c r="V212" s="110">
        <v>7</v>
      </c>
    </row>
    <row r="213" spans="1:22" x14ac:dyDescent="0.2">
      <c r="A213" s="46"/>
      <c r="B213" s="81" t="s">
        <v>14</v>
      </c>
      <c r="C213" s="82"/>
      <c r="D213" s="82"/>
      <c r="E213" s="82"/>
      <c r="F213" s="82"/>
      <c r="G213" s="82"/>
      <c r="H213" s="83"/>
      <c r="I213" s="51"/>
      <c r="J213" s="51"/>
      <c r="K213" s="68"/>
      <c r="L213" s="68"/>
      <c r="M213" s="68"/>
      <c r="N213" s="51"/>
      <c r="O213" s="51"/>
      <c r="P213" s="99"/>
      <c r="Q213" s="99"/>
      <c r="R213" s="77"/>
      <c r="S213" s="77"/>
      <c r="T213" s="77"/>
      <c r="U213" s="77"/>
      <c r="V213" s="77"/>
    </row>
    <row r="214" spans="1:22" x14ac:dyDescent="0.2">
      <c r="A214" s="46"/>
      <c r="B214" s="228" t="s">
        <v>25</v>
      </c>
      <c r="C214" s="77"/>
      <c r="D214" s="77"/>
      <c r="E214" s="77"/>
      <c r="F214" s="77"/>
      <c r="G214" s="77"/>
      <c r="H214" s="229"/>
      <c r="I214" s="72"/>
      <c r="J214" s="72"/>
      <c r="K214" s="68"/>
      <c r="L214" s="68"/>
      <c r="M214" s="68"/>
      <c r="N214" s="72"/>
      <c r="O214" s="72"/>
      <c r="P214" s="100"/>
      <c r="Q214" s="100"/>
      <c r="R214" s="75"/>
      <c r="S214" s="75"/>
      <c r="T214" s="75"/>
      <c r="U214" s="75"/>
      <c r="V214" s="75"/>
    </row>
    <row r="215" spans="1:22" x14ac:dyDescent="0.2">
      <c r="A215" s="46"/>
      <c r="B215" s="228" t="s">
        <v>45</v>
      </c>
      <c r="C215" s="77"/>
      <c r="D215" s="77"/>
      <c r="E215" s="77"/>
      <c r="F215" s="77"/>
      <c r="G215" s="77"/>
      <c r="H215" s="229"/>
      <c r="I215" s="72"/>
      <c r="J215" s="72"/>
      <c r="K215" s="68"/>
      <c r="L215" s="68"/>
      <c r="M215" s="68"/>
      <c r="N215" s="72"/>
      <c r="O215" s="72"/>
      <c r="P215" s="101"/>
      <c r="Q215" s="101"/>
      <c r="R215" s="68"/>
      <c r="S215" s="68"/>
      <c r="T215" s="68"/>
      <c r="U215" s="68"/>
      <c r="V215" s="68"/>
    </row>
    <row r="216" spans="1:22" x14ac:dyDescent="0.2">
      <c r="A216" s="385" t="s">
        <v>102</v>
      </c>
      <c r="B216" s="385"/>
      <c r="C216" s="385"/>
      <c r="D216" s="385"/>
      <c r="E216" s="385"/>
      <c r="F216" s="385"/>
      <c r="G216" s="385"/>
      <c r="H216" s="230">
        <f>AVERAGE(A204:A215)</f>
        <v>5</v>
      </c>
      <c r="I216" s="321">
        <f>SUM(I204:I215)</f>
        <v>279</v>
      </c>
      <c r="J216" s="321">
        <f>SUM(J204:J215)</f>
        <v>271</v>
      </c>
      <c r="K216" s="12"/>
      <c r="L216" s="321"/>
      <c r="N216" s="321">
        <f>SUM(N204:N215)</f>
        <v>28</v>
      </c>
      <c r="O216" s="321">
        <f>SUM(O204:O215)</f>
        <v>27</v>
      </c>
      <c r="P216" s="102"/>
      <c r="Q216" s="102"/>
      <c r="R216" s="137"/>
      <c r="S216" s="137"/>
      <c r="T216" s="325"/>
    </row>
    <row r="217" spans="1:22" x14ac:dyDescent="0.2">
      <c r="A217" s="53"/>
      <c r="B217" s="53"/>
      <c r="C217" s="53"/>
      <c r="D217" s="53"/>
      <c r="E217" s="53"/>
      <c r="F217" s="53"/>
      <c r="G217" s="53"/>
      <c r="H217" s="53"/>
    </row>
    <row r="218" spans="1:22" ht="12.75" customHeight="1" x14ac:dyDescent="0.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193"/>
      <c r="L218" s="193"/>
      <c r="M218" s="193"/>
      <c r="N218" s="29"/>
      <c r="O218" s="29"/>
      <c r="P218" s="194"/>
      <c r="Q218" s="194"/>
      <c r="R218" s="435" t="s">
        <v>133</v>
      </c>
      <c r="S218" s="435"/>
      <c r="T218" s="435"/>
      <c r="U218" s="436" t="s">
        <v>310</v>
      </c>
      <c r="V218" s="436"/>
    </row>
    <row r="219" spans="1:22" x14ac:dyDescent="0.2">
      <c r="A219" s="280" t="s">
        <v>356</v>
      </c>
      <c r="B219" s="298"/>
      <c r="C219" s="298"/>
      <c r="D219" s="298"/>
      <c r="E219" s="298"/>
      <c r="F219" s="298"/>
      <c r="G219" s="298"/>
      <c r="H219" s="298"/>
      <c r="I219" s="29"/>
      <c r="J219" s="29"/>
      <c r="K219" s="193"/>
      <c r="L219" s="193"/>
      <c r="M219" s="193"/>
      <c r="N219" s="29"/>
      <c r="O219" s="29"/>
      <c r="P219" s="194"/>
      <c r="Q219" s="194"/>
      <c r="R219" s="435"/>
      <c r="S219" s="435"/>
      <c r="T219" s="435"/>
      <c r="U219" s="436"/>
      <c r="V219" s="436"/>
    </row>
    <row r="220" spans="1:22" x14ac:dyDescent="0.2">
      <c r="A220" s="298"/>
      <c r="B220" s="379" t="s">
        <v>126</v>
      </c>
      <c r="C220" s="379"/>
      <c r="D220" s="379"/>
      <c r="E220" s="379"/>
      <c r="F220" s="379"/>
      <c r="G220" s="379"/>
      <c r="H220" s="379"/>
      <c r="I220" s="403" t="s">
        <v>127</v>
      </c>
      <c r="J220" s="403"/>
      <c r="K220" s="404" t="s">
        <v>130</v>
      </c>
      <c r="L220" s="404"/>
      <c r="M220" s="193"/>
      <c r="N220" s="403" t="s">
        <v>99</v>
      </c>
      <c r="O220" s="403"/>
      <c r="P220" s="395" t="s">
        <v>95</v>
      </c>
      <c r="Q220" s="395"/>
      <c r="R220" s="435" t="s">
        <v>127</v>
      </c>
      <c r="S220" s="435"/>
      <c r="T220" s="435"/>
      <c r="U220" s="436"/>
      <c r="V220" s="436"/>
    </row>
    <row r="221" spans="1:22" x14ac:dyDescent="0.2">
      <c r="A221" s="299" t="s">
        <v>63</v>
      </c>
      <c r="B221" s="380"/>
      <c r="C221" s="380"/>
      <c r="D221" s="380"/>
      <c r="E221" s="380"/>
      <c r="F221" s="380"/>
      <c r="G221" s="380"/>
      <c r="H221" s="380"/>
      <c r="I221" s="195" t="s">
        <v>128</v>
      </c>
      <c r="J221" s="195" t="s">
        <v>129</v>
      </c>
      <c r="K221" s="405"/>
      <c r="L221" s="405"/>
      <c r="M221" s="196"/>
      <c r="N221" s="195" t="s">
        <v>0</v>
      </c>
      <c r="O221" s="195" t="s">
        <v>1</v>
      </c>
      <c r="P221" s="396"/>
      <c r="Q221" s="396"/>
      <c r="R221" s="197" t="s">
        <v>128</v>
      </c>
      <c r="S221" s="197" t="s">
        <v>129</v>
      </c>
      <c r="T221" s="116" t="s">
        <v>62</v>
      </c>
      <c r="U221" s="198" t="s">
        <v>128</v>
      </c>
      <c r="V221" s="198" t="s">
        <v>129</v>
      </c>
    </row>
    <row r="222" spans="1:22" x14ac:dyDescent="0.2">
      <c r="A222" s="46">
        <v>7</v>
      </c>
      <c r="B222" s="259" t="s">
        <v>220</v>
      </c>
      <c r="C222" s="204"/>
      <c r="D222" s="204"/>
      <c r="E222" s="204"/>
      <c r="F222" s="204"/>
      <c r="G222" s="204"/>
      <c r="H222" s="233"/>
      <c r="I222" s="73">
        <v>50</v>
      </c>
      <c r="J222" s="73">
        <v>60</v>
      </c>
      <c r="K222" s="397">
        <f t="shared" ref="K222" si="66">I222/((I222+J222)/10)</f>
        <v>4.5454545454545459</v>
      </c>
      <c r="L222" s="397"/>
      <c r="M222" s="216"/>
      <c r="N222" s="73">
        <v>4</v>
      </c>
      <c r="O222" s="73">
        <v>7</v>
      </c>
      <c r="P222" s="383">
        <f t="shared" ref="P222" si="67">(K222+((I222-J222)*0.05))/10</f>
        <v>0.4045454545454546</v>
      </c>
      <c r="Q222" s="383"/>
      <c r="R222" s="120">
        <v>82</v>
      </c>
      <c r="S222" s="120">
        <v>68</v>
      </c>
      <c r="T222" s="117">
        <f>R222/((R222+S222)/10)</f>
        <v>5.4666666666666668</v>
      </c>
      <c r="U222" s="212">
        <v>13</v>
      </c>
      <c r="V222" s="212">
        <v>17</v>
      </c>
    </row>
    <row r="223" spans="1:22" x14ac:dyDescent="0.2">
      <c r="A223" s="46">
        <v>5.5</v>
      </c>
      <c r="B223" s="111" t="s">
        <v>276</v>
      </c>
      <c r="C223" s="68"/>
      <c r="D223" s="68"/>
      <c r="E223" s="68"/>
      <c r="F223" s="68"/>
      <c r="G223" s="68"/>
      <c r="H223" s="181"/>
      <c r="I223" s="363">
        <v>56</v>
      </c>
      <c r="J223" s="363">
        <v>34</v>
      </c>
      <c r="K223" s="401">
        <f t="shared" ref="K223" si="68">I223/((I223+J223)/10)</f>
        <v>6.2222222222222223</v>
      </c>
      <c r="L223" s="401"/>
      <c r="M223" s="68"/>
      <c r="N223" s="363">
        <v>8</v>
      </c>
      <c r="O223" s="363">
        <v>1</v>
      </c>
      <c r="P223" s="383">
        <f t="shared" ref="P223" si="69">(K223+((I223-J223)*0.05))/10</f>
        <v>0.73222222222222233</v>
      </c>
      <c r="Q223" s="383"/>
      <c r="R223" s="205">
        <v>57</v>
      </c>
      <c r="S223" s="205">
        <v>53</v>
      </c>
      <c r="T223" s="118">
        <f>R223/((R223+S223)/10)</f>
        <v>5.1818181818181817</v>
      </c>
      <c r="U223" s="252">
        <v>20</v>
      </c>
      <c r="V223" s="252">
        <v>10</v>
      </c>
    </row>
    <row r="224" spans="1:22" x14ac:dyDescent="0.2">
      <c r="A224" s="46">
        <v>5</v>
      </c>
      <c r="B224" s="34" t="s">
        <v>160</v>
      </c>
      <c r="C224" s="178"/>
      <c r="D224" s="82"/>
      <c r="E224" s="82"/>
      <c r="F224" s="82"/>
      <c r="G224" s="82"/>
      <c r="H224" s="83"/>
      <c r="I224" s="42">
        <v>45</v>
      </c>
      <c r="J224" s="42">
        <v>25</v>
      </c>
      <c r="K224" s="406">
        <f t="shared" ref="K224:K229" si="70">I224/((I224+J224)/10)</f>
        <v>6.4285714285714288</v>
      </c>
      <c r="L224" s="406"/>
      <c r="M224" s="34"/>
      <c r="N224" s="42">
        <v>6</v>
      </c>
      <c r="O224" s="42">
        <v>1</v>
      </c>
      <c r="P224" s="383">
        <f t="shared" ref="P224:P229" si="71">(K224+((I224-J224)*0.05))/10</f>
        <v>0.74285714285714288</v>
      </c>
      <c r="Q224" s="383"/>
      <c r="R224" s="122">
        <v>33</v>
      </c>
      <c r="S224" s="122">
        <v>47</v>
      </c>
      <c r="T224" s="119">
        <f>R224/((R224+S224)/10)</f>
        <v>4.125</v>
      </c>
      <c r="U224" s="199">
        <v>13</v>
      </c>
      <c r="V224" s="199">
        <v>7</v>
      </c>
    </row>
    <row r="225" spans="1:22" x14ac:dyDescent="0.2">
      <c r="A225" s="46">
        <v>4.5</v>
      </c>
      <c r="B225" s="47" t="s">
        <v>203</v>
      </c>
      <c r="C225" s="34"/>
      <c r="D225" s="111"/>
      <c r="E225" s="111"/>
      <c r="F225" s="111"/>
      <c r="G225" s="111"/>
      <c r="H225" s="258"/>
      <c r="I225" s="31">
        <v>32</v>
      </c>
      <c r="J225" s="31">
        <v>38</v>
      </c>
      <c r="K225" s="401">
        <f t="shared" si="70"/>
        <v>4.5714285714285712</v>
      </c>
      <c r="L225" s="401"/>
      <c r="M225" s="34"/>
      <c r="N225" s="31">
        <v>3</v>
      </c>
      <c r="O225" s="42">
        <v>4</v>
      </c>
      <c r="P225" s="383">
        <f t="shared" si="71"/>
        <v>0.42714285714285716</v>
      </c>
      <c r="Q225" s="383"/>
      <c r="R225" s="121">
        <v>61</v>
      </c>
      <c r="S225" s="121">
        <v>39</v>
      </c>
      <c r="T225" s="119">
        <f t="shared" ref="T225" si="72">R225/((R225+S225)/10)</f>
        <v>6.1</v>
      </c>
      <c r="U225" s="199">
        <v>12</v>
      </c>
      <c r="V225" s="199">
        <v>8</v>
      </c>
    </row>
    <row r="226" spans="1:22" x14ac:dyDescent="0.2">
      <c r="A226" s="46">
        <v>4</v>
      </c>
      <c r="B226" s="59" t="s">
        <v>359</v>
      </c>
      <c r="C226" s="68"/>
      <c r="H226" s="97"/>
      <c r="I226" s="31">
        <v>23</v>
      </c>
      <c r="J226" s="31">
        <v>27</v>
      </c>
      <c r="K226" s="401">
        <f t="shared" si="70"/>
        <v>4.5999999999999996</v>
      </c>
      <c r="L226" s="401"/>
      <c r="M226" s="34"/>
      <c r="N226" s="31">
        <v>2</v>
      </c>
      <c r="O226" s="42">
        <v>3</v>
      </c>
      <c r="P226" s="383">
        <f t="shared" si="71"/>
        <v>0.43999999999999995</v>
      </c>
      <c r="Q226" s="383"/>
      <c r="R226" s="121">
        <v>0</v>
      </c>
      <c r="S226" s="121">
        <v>0</v>
      </c>
      <c r="T226" s="119" t="e">
        <f t="shared" ref="T226" si="73">R226/((R226+S226)/10)</f>
        <v>#DIV/0!</v>
      </c>
      <c r="U226" s="199">
        <v>0</v>
      </c>
      <c r="V226" s="199">
        <v>0</v>
      </c>
    </row>
    <row r="227" spans="1:22" x14ac:dyDescent="0.2">
      <c r="A227" s="46">
        <v>3.5</v>
      </c>
      <c r="B227" s="22" t="s">
        <v>42</v>
      </c>
      <c r="C227" s="178"/>
      <c r="D227" s="82"/>
      <c r="E227" s="82"/>
      <c r="F227" s="82"/>
      <c r="G227" s="82"/>
      <c r="H227" s="83"/>
      <c r="I227" s="42">
        <v>43</v>
      </c>
      <c r="J227" s="31">
        <v>27</v>
      </c>
      <c r="K227" s="401">
        <f t="shared" si="70"/>
        <v>6.1428571428571432</v>
      </c>
      <c r="L227" s="401"/>
      <c r="M227" s="111"/>
      <c r="N227" s="42">
        <v>5</v>
      </c>
      <c r="O227" s="31">
        <v>2</v>
      </c>
      <c r="P227" s="383">
        <f t="shared" si="71"/>
        <v>0.69428571428571428</v>
      </c>
      <c r="Q227" s="383"/>
      <c r="R227" s="122">
        <v>77</v>
      </c>
      <c r="S227" s="121">
        <v>93</v>
      </c>
      <c r="T227" s="119">
        <f>R227/((R227+S227)/10)</f>
        <v>4.5294117647058822</v>
      </c>
      <c r="U227" s="199">
        <v>10</v>
      </c>
      <c r="V227" s="199">
        <v>10</v>
      </c>
    </row>
    <row r="228" spans="1:22" x14ac:dyDescent="0.2">
      <c r="A228" s="46">
        <v>3.5</v>
      </c>
      <c r="B228" s="22" t="s">
        <v>213</v>
      </c>
      <c r="C228" s="178"/>
      <c r="D228" s="82"/>
      <c r="E228" s="82"/>
      <c r="F228" s="82"/>
      <c r="G228" s="82"/>
      <c r="H228" s="83"/>
      <c r="I228" s="42">
        <v>32</v>
      </c>
      <c r="J228" s="42">
        <v>38</v>
      </c>
      <c r="K228" s="401">
        <f t="shared" si="70"/>
        <v>4.5714285714285712</v>
      </c>
      <c r="L228" s="401"/>
      <c r="M228" s="111"/>
      <c r="N228" s="42">
        <v>3</v>
      </c>
      <c r="O228" s="42">
        <v>4</v>
      </c>
      <c r="P228" s="383">
        <f t="shared" si="71"/>
        <v>0.42714285714285716</v>
      </c>
      <c r="Q228" s="383"/>
      <c r="R228" s="122">
        <v>73</v>
      </c>
      <c r="S228" s="122">
        <v>67</v>
      </c>
      <c r="T228" s="119">
        <f>R228/((R228+S228)/10)</f>
        <v>5.2142857142857144</v>
      </c>
      <c r="U228" s="199">
        <v>18</v>
      </c>
      <c r="V228" s="199">
        <v>12</v>
      </c>
    </row>
    <row r="229" spans="1:22" x14ac:dyDescent="0.2">
      <c r="A229" s="46">
        <v>2.5</v>
      </c>
      <c r="B229" s="111" t="s">
        <v>347</v>
      </c>
      <c r="C229" s="82"/>
      <c r="D229" s="82"/>
      <c r="E229" s="82"/>
      <c r="F229" s="82"/>
      <c r="G229" s="82"/>
      <c r="H229" s="83"/>
      <c r="I229" s="42">
        <v>14</v>
      </c>
      <c r="J229" s="42">
        <v>6</v>
      </c>
      <c r="K229" s="401">
        <f t="shared" si="70"/>
        <v>7</v>
      </c>
      <c r="L229" s="401"/>
      <c r="M229" s="34"/>
      <c r="N229" s="42">
        <v>2</v>
      </c>
      <c r="O229" s="42">
        <v>0</v>
      </c>
      <c r="P229" s="383">
        <f t="shared" si="71"/>
        <v>0.74</v>
      </c>
      <c r="Q229" s="383"/>
      <c r="R229" s="122">
        <v>12</v>
      </c>
      <c r="S229" s="122">
        <v>8</v>
      </c>
      <c r="T229" s="118">
        <f>R229/((R229+S229)/10)</f>
        <v>6</v>
      </c>
      <c r="U229" s="185">
        <v>0</v>
      </c>
      <c r="V229" s="199">
        <v>0</v>
      </c>
    </row>
    <row r="230" spans="1:22" x14ac:dyDescent="0.2">
      <c r="A230" s="188"/>
      <c r="B230" s="231"/>
      <c r="C230" s="231"/>
      <c r="D230" s="53"/>
      <c r="E230" s="53"/>
      <c r="F230" s="53"/>
      <c r="G230" s="53"/>
      <c r="H230" s="188"/>
      <c r="M230" s="96"/>
      <c r="N230" s="96"/>
      <c r="O230" s="96"/>
      <c r="P230" s="96"/>
      <c r="Q230" s="96"/>
      <c r="R230" s="96"/>
      <c r="S230" s="96"/>
      <c r="T230" s="96"/>
      <c r="U230" s="96"/>
      <c r="V230" s="96"/>
    </row>
    <row r="231" spans="1:22" x14ac:dyDescent="0.2">
      <c r="A231" s="46"/>
      <c r="B231" s="22" t="s">
        <v>14</v>
      </c>
      <c r="C231" s="178"/>
      <c r="D231" s="82"/>
      <c r="E231" s="82"/>
      <c r="F231" s="82"/>
      <c r="G231" s="82"/>
      <c r="H231" s="83"/>
      <c r="I231" s="42">
        <v>0</v>
      </c>
      <c r="J231" s="42">
        <v>0</v>
      </c>
      <c r="K231" s="401"/>
      <c r="L231" s="401"/>
      <c r="M231" s="34"/>
      <c r="N231" s="31">
        <v>0</v>
      </c>
      <c r="O231" s="31">
        <v>0</v>
      </c>
      <c r="P231" s="402"/>
      <c r="Q231" s="402"/>
      <c r="R231" s="31"/>
      <c r="S231" s="31"/>
      <c r="T231" s="192"/>
      <c r="U231" s="31"/>
      <c r="V231" s="31"/>
    </row>
    <row r="232" spans="1:22" x14ac:dyDescent="0.2">
      <c r="A232" s="46"/>
      <c r="B232" s="81" t="s">
        <v>25</v>
      </c>
      <c r="C232" s="82"/>
      <c r="D232" s="82"/>
      <c r="E232" s="82"/>
      <c r="F232" s="82"/>
      <c r="G232" s="82"/>
      <c r="H232" s="83"/>
      <c r="I232" s="42">
        <v>0</v>
      </c>
      <c r="J232" s="42">
        <v>0</v>
      </c>
      <c r="K232" s="111"/>
      <c r="L232" s="111"/>
      <c r="M232" s="111"/>
      <c r="N232" s="42">
        <v>0</v>
      </c>
      <c r="O232" s="42">
        <v>0</v>
      </c>
      <c r="P232" s="201"/>
      <c r="Q232" s="201"/>
      <c r="R232" s="128"/>
      <c r="S232" s="128"/>
      <c r="T232" s="128"/>
      <c r="U232" s="128"/>
      <c r="V232" s="128"/>
    </row>
    <row r="233" spans="1:22" x14ac:dyDescent="0.2">
      <c r="A233" s="46"/>
      <c r="B233" s="81" t="s">
        <v>45</v>
      </c>
      <c r="C233" s="82"/>
      <c r="D233" s="82"/>
      <c r="E233" s="82"/>
      <c r="F233" s="82"/>
      <c r="G233" s="82"/>
      <c r="H233" s="83"/>
      <c r="I233" s="111"/>
      <c r="J233" s="111"/>
      <c r="K233" s="111"/>
      <c r="L233" s="111"/>
      <c r="M233" s="111"/>
      <c r="N233" s="111"/>
      <c r="O233" s="111"/>
      <c r="P233" s="202"/>
      <c r="Q233" s="202"/>
      <c r="R233" s="72"/>
      <c r="S233" s="72"/>
      <c r="T233" s="72"/>
      <c r="U233" s="72"/>
      <c r="V233" s="72"/>
    </row>
    <row r="234" spans="1:22" x14ac:dyDescent="0.2">
      <c r="A234" s="385" t="s">
        <v>102</v>
      </c>
      <c r="B234" s="385"/>
      <c r="C234" s="385"/>
      <c r="D234" s="385"/>
      <c r="E234" s="385"/>
      <c r="F234" s="385"/>
      <c r="G234" s="385"/>
      <c r="H234" s="224">
        <f>AVERAGE(A222:A233)</f>
        <v>4.4375</v>
      </c>
      <c r="I234" s="326">
        <f>SUM(I222:I233)</f>
        <v>295</v>
      </c>
      <c r="J234" s="326">
        <f>SUM(J222:J233)</f>
        <v>255</v>
      </c>
      <c r="K234" s="16"/>
      <c r="L234" s="326"/>
      <c r="M234" s="29"/>
      <c r="N234" s="326">
        <f>SUM(N222:N233)</f>
        <v>33</v>
      </c>
      <c r="O234" s="326">
        <f>SUM(O222:O233)</f>
        <v>22</v>
      </c>
      <c r="P234" s="203"/>
      <c r="Q234" s="203"/>
      <c r="R234" s="137"/>
      <c r="S234" s="137"/>
      <c r="T234" s="325"/>
      <c r="U234" s="13"/>
    </row>
    <row r="235" spans="1:22" x14ac:dyDescent="0.2">
      <c r="A235" s="94"/>
      <c r="B235" s="94"/>
      <c r="C235" s="94"/>
      <c r="D235" s="94"/>
      <c r="E235" s="94"/>
      <c r="F235" s="94"/>
      <c r="G235" s="94"/>
      <c r="H235" s="58"/>
      <c r="I235" s="326"/>
      <c r="J235" s="326"/>
      <c r="K235" s="16"/>
      <c r="L235" s="326"/>
      <c r="M235" s="53"/>
      <c r="N235" s="326"/>
      <c r="O235" s="326"/>
      <c r="P235" s="138"/>
      <c r="Q235" s="138"/>
      <c r="R235" s="137"/>
      <c r="S235" s="137"/>
      <c r="T235" s="325"/>
      <c r="U235" s="53"/>
    </row>
    <row r="236" spans="1:22" ht="14.25" x14ac:dyDescent="0.2">
      <c r="A236" s="29" t="s">
        <v>178</v>
      </c>
      <c r="B236" s="27"/>
      <c r="C236" s="17"/>
      <c r="D236" s="58"/>
      <c r="E236" s="37"/>
      <c r="F236" s="15"/>
      <c r="G236" s="15"/>
      <c r="H236" s="326"/>
      <c r="I236" s="15"/>
      <c r="J236" s="15"/>
      <c r="K236" s="15"/>
      <c r="L236" s="17"/>
      <c r="M236" s="27"/>
      <c r="N236" s="17"/>
      <c r="O236" s="45"/>
      <c r="P236" s="19"/>
      <c r="Q236" s="15"/>
      <c r="R236" s="15"/>
      <c r="S236" s="326"/>
      <c r="T236" s="15"/>
      <c r="U236" s="15"/>
    </row>
    <row r="237" spans="1:22" ht="14.25" x14ac:dyDescent="0.2">
      <c r="A237" s="29" t="s">
        <v>316</v>
      </c>
      <c r="B237" s="27"/>
      <c r="C237" s="17"/>
      <c r="D237" s="58"/>
      <c r="E237" s="37"/>
      <c r="F237" s="15"/>
      <c r="G237" s="15"/>
      <c r="H237" s="326"/>
      <c r="I237" s="15"/>
      <c r="J237" s="15"/>
      <c r="K237" s="15"/>
      <c r="L237" s="17"/>
      <c r="M237" s="27"/>
      <c r="N237" s="17"/>
      <c r="O237" s="45"/>
      <c r="P237" s="19"/>
      <c r="Q237" s="15"/>
      <c r="R237" s="15"/>
      <c r="S237" s="326"/>
      <c r="T237" s="15"/>
      <c r="U237" s="15"/>
    </row>
    <row r="238" spans="1:22" ht="14.25" x14ac:dyDescent="0.2">
      <c r="A238" s="29" t="s">
        <v>317</v>
      </c>
      <c r="B238" s="27"/>
      <c r="C238" s="17"/>
      <c r="D238" s="58"/>
      <c r="E238" s="37"/>
      <c r="F238" s="15"/>
      <c r="G238" s="15"/>
      <c r="H238" s="326"/>
      <c r="I238" s="15"/>
      <c r="J238" s="15"/>
      <c r="K238" s="15"/>
      <c r="L238" s="17"/>
      <c r="M238" s="27"/>
      <c r="N238" s="17"/>
      <c r="O238" s="45"/>
      <c r="P238" s="19"/>
      <c r="Q238" s="15"/>
      <c r="R238" s="15"/>
      <c r="S238" s="326"/>
      <c r="T238" s="15"/>
      <c r="U238" s="15"/>
    </row>
    <row r="239" spans="1:22" ht="14.25" x14ac:dyDescent="0.2">
      <c r="A239" s="29"/>
      <c r="B239" s="27"/>
      <c r="C239" s="17"/>
      <c r="D239" s="43"/>
      <c r="E239" s="37"/>
      <c r="F239" s="15"/>
      <c r="G239" s="15"/>
      <c r="H239" s="326"/>
      <c r="I239" s="15"/>
      <c r="J239" s="15"/>
      <c r="K239" s="15"/>
      <c r="L239" s="17"/>
      <c r="M239" s="27"/>
      <c r="N239" s="17"/>
      <c r="O239" s="44"/>
      <c r="P239" s="19"/>
      <c r="Q239" s="15"/>
      <c r="R239" s="15"/>
      <c r="S239" s="326"/>
      <c r="T239" s="15"/>
      <c r="U239" s="15"/>
    </row>
    <row r="240" spans="1:22" ht="14.25" x14ac:dyDescent="0.2">
      <c r="A240" s="25" t="s">
        <v>332</v>
      </c>
      <c r="B240" s="18"/>
      <c r="C240" s="17"/>
      <c r="D240" s="20"/>
      <c r="E240" s="37"/>
      <c r="F240" s="37"/>
      <c r="G240" s="37"/>
      <c r="H240" s="17"/>
      <c r="I240" s="15"/>
      <c r="J240" s="26"/>
      <c r="K240" s="26"/>
      <c r="L240" s="17"/>
      <c r="M240" s="27"/>
      <c r="N240" s="17"/>
      <c r="O240" s="19"/>
      <c r="P240" s="19"/>
      <c r="Q240" s="37"/>
      <c r="R240" s="37"/>
      <c r="S240" s="37"/>
      <c r="T240" s="15"/>
      <c r="U240" s="37"/>
    </row>
    <row r="241" spans="1:21" ht="14.25" x14ac:dyDescent="0.2">
      <c r="A241" s="25" t="s">
        <v>331</v>
      </c>
      <c r="B241" s="18"/>
      <c r="C241" s="17"/>
      <c r="D241" s="20"/>
      <c r="E241" s="37"/>
      <c r="F241" s="37"/>
      <c r="G241" s="37"/>
      <c r="H241" s="17"/>
      <c r="I241" s="15"/>
      <c r="J241" s="26"/>
      <c r="K241" s="26"/>
      <c r="L241" s="17"/>
      <c r="M241" s="27"/>
      <c r="N241" s="17"/>
      <c r="O241" s="19"/>
      <c r="P241" s="19"/>
      <c r="Q241" s="37"/>
      <c r="R241" s="37"/>
      <c r="S241" s="37"/>
      <c r="T241" s="15"/>
      <c r="U241" s="37"/>
    </row>
    <row r="242" spans="1:21" ht="14.25" x14ac:dyDescent="0.2">
      <c r="A242" s="25"/>
      <c r="B242" s="18"/>
      <c r="C242" s="17"/>
      <c r="D242" s="20"/>
      <c r="E242" s="37"/>
      <c r="F242" s="37"/>
      <c r="G242" s="37"/>
      <c r="H242" s="17"/>
      <c r="I242" s="15"/>
      <c r="J242" s="26"/>
      <c r="K242" s="26"/>
      <c r="L242" s="17"/>
      <c r="M242" s="27"/>
      <c r="N242" s="17"/>
      <c r="O242" s="19"/>
      <c r="P242" s="19"/>
      <c r="Q242" s="37"/>
      <c r="R242" s="37"/>
      <c r="S242" s="37"/>
      <c r="T242" s="15"/>
      <c r="U242" s="37"/>
    </row>
    <row r="243" spans="1:21" ht="14.25" x14ac:dyDescent="0.2">
      <c r="A243" s="29"/>
      <c r="B243" s="27"/>
      <c r="C243" s="17"/>
      <c r="D243" s="58"/>
      <c r="E243" s="37"/>
      <c r="F243" s="15"/>
      <c r="G243" s="15"/>
      <c r="H243" s="326"/>
      <c r="I243" s="15"/>
      <c r="J243" s="15"/>
      <c r="K243" s="15"/>
      <c r="L243" s="17"/>
      <c r="M243" s="27"/>
      <c r="N243" s="17"/>
      <c r="O243" s="45"/>
      <c r="P243" s="19"/>
      <c r="Q243" s="15"/>
      <c r="R243" s="15"/>
      <c r="S243" s="326"/>
      <c r="T243" s="15"/>
      <c r="U243" s="15"/>
    </row>
    <row r="244" spans="1:21" ht="14.25" x14ac:dyDescent="0.2">
      <c r="A244" s="29" t="s">
        <v>85</v>
      </c>
      <c r="B244" s="27"/>
      <c r="C244" s="17"/>
      <c r="D244" s="58"/>
      <c r="E244" s="37"/>
      <c r="F244" s="15"/>
      <c r="G244" s="15"/>
      <c r="H244" s="326"/>
      <c r="I244" s="15"/>
      <c r="J244" s="15"/>
      <c r="K244" s="15"/>
      <c r="L244" s="17"/>
      <c r="M244" s="27"/>
      <c r="N244" s="17"/>
      <c r="O244" s="45"/>
      <c r="P244" s="19"/>
      <c r="Q244" s="15"/>
      <c r="R244" s="15"/>
      <c r="S244" s="326"/>
      <c r="T244" s="15"/>
      <c r="U244" s="15"/>
    </row>
    <row r="245" spans="1:21" ht="14.25" x14ac:dyDescent="0.2">
      <c r="A245" s="29" t="s">
        <v>86</v>
      </c>
      <c r="B245" s="27"/>
      <c r="C245" s="17"/>
      <c r="D245" s="58"/>
      <c r="E245" s="37"/>
      <c r="F245" s="15"/>
      <c r="G245" s="15"/>
      <c r="H245" s="326"/>
      <c r="I245" s="15"/>
      <c r="J245" s="15"/>
      <c r="K245" s="15"/>
      <c r="L245" s="17"/>
      <c r="M245" s="27"/>
      <c r="N245" s="17"/>
      <c r="O245" s="45"/>
      <c r="P245" s="19"/>
      <c r="Q245" s="15"/>
      <c r="R245" s="15"/>
      <c r="S245" s="326"/>
      <c r="T245" s="15"/>
      <c r="U245" s="15"/>
    </row>
    <row r="246" spans="1:21" ht="14.25" x14ac:dyDescent="0.2">
      <c r="A246" s="29"/>
      <c r="B246" s="27"/>
      <c r="C246" s="17"/>
      <c r="D246" s="43"/>
      <c r="E246" s="37"/>
      <c r="F246" s="15"/>
      <c r="G246" s="15"/>
      <c r="H246" s="326"/>
      <c r="I246" s="15"/>
      <c r="J246" s="15"/>
      <c r="K246" s="15"/>
      <c r="L246" s="17"/>
      <c r="M246" s="27"/>
      <c r="N246" s="17"/>
      <c r="O246" s="44"/>
      <c r="P246" s="19"/>
      <c r="Q246" s="15"/>
      <c r="R246" s="15"/>
      <c r="S246" s="326"/>
      <c r="T246" s="15"/>
      <c r="U246" s="15"/>
    </row>
    <row r="247" spans="1:21" ht="14.25" x14ac:dyDescent="0.2">
      <c r="A247" s="13" t="s">
        <v>180</v>
      </c>
      <c r="B247" s="27"/>
      <c r="C247" s="17"/>
      <c r="D247" s="142"/>
      <c r="E247" s="143"/>
      <c r="F247" s="144"/>
      <c r="G247" s="144"/>
      <c r="H247" s="145"/>
      <c r="I247" s="11"/>
      <c r="J247" s="321"/>
      <c r="K247" s="321"/>
      <c r="L247" s="2"/>
      <c r="M247" s="146"/>
      <c r="N247" s="30"/>
      <c r="O247" s="33"/>
      <c r="P247" s="33"/>
      <c r="Q247" s="147"/>
      <c r="R247" s="15"/>
      <c r="S247" s="326"/>
      <c r="T247" s="15"/>
      <c r="U247" s="326"/>
    </row>
    <row r="248" spans="1:21" ht="14.25" x14ac:dyDescent="0.2">
      <c r="A248" s="13" t="s">
        <v>181</v>
      </c>
      <c r="B248" s="29"/>
      <c r="C248" s="17"/>
      <c r="D248" s="142"/>
      <c r="E248" s="142"/>
      <c r="F248" s="148"/>
      <c r="G248" s="148"/>
      <c r="H248" s="145"/>
      <c r="I248" s="11"/>
      <c r="J248" s="321"/>
      <c r="K248" s="321"/>
      <c r="L248" s="2"/>
      <c r="M248" s="29"/>
      <c r="N248" s="17"/>
      <c r="O248" s="19"/>
      <c r="P248" s="19"/>
      <c r="Q248" s="15"/>
      <c r="R248" s="15"/>
      <c r="S248" s="326"/>
      <c r="T248" s="15"/>
      <c r="U248" s="326"/>
    </row>
    <row r="249" spans="1:21" ht="14.25" x14ac:dyDescent="0.2">
      <c r="A249" s="13" t="s">
        <v>182</v>
      </c>
      <c r="B249" s="29"/>
      <c r="C249" s="17"/>
      <c r="D249" s="142"/>
      <c r="E249" s="142"/>
      <c r="F249" s="148"/>
      <c r="G249" s="148"/>
      <c r="H249" s="145"/>
      <c r="I249" s="11"/>
      <c r="J249" s="321"/>
      <c r="K249" s="321"/>
      <c r="L249" s="2"/>
      <c r="M249" s="29"/>
      <c r="N249" s="17"/>
      <c r="O249" s="19"/>
      <c r="P249" s="19"/>
      <c r="Q249" s="15"/>
      <c r="R249" s="15"/>
      <c r="S249" s="326"/>
      <c r="T249" s="15"/>
      <c r="U249" s="326"/>
    </row>
    <row r="250" spans="1:21" ht="14.25" x14ac:dyDescent="0.2">
      <c r="A250" s="13" t="s">
        <v>183</v>
      </c>
      <c r="B250" s="29"/>
      <c r="C250" s="17"/>
      <c r="D250" s="142"/>
      <c r="E250" s="142"/>
      <c r="F250" s="148"/>
      <c r="G250" s="148"/>
      <c r="H250" s="145"/>
      <c r="I250" s="11"/>
      <c r="J250" s="321"/>
      <c r="K250" s="321"/>
      <c r="L250" s="2"/>
      <c r="M250" s="29"/>
      <c r="N250" s="17"/>
      <c r="O250" s="19"/>
      <c r="P250" s="19"/>
      <c r="Q250" s="15"/>
      <c r="R250" s="15"/>
      <c r="S250" s="326"/>
      <c r="T250" s="15"/>
      <c r="U250" s="326"/>
    </row>
    <row r="251" spans="1:21" ht="14.25" x14ac:dyDescent="0.2">
      <c r="A251" s="2"/>
      <c r="B251" s="29"/>
      <c r="C251" s="17"/>
      <c r="D251" s="142"/>
      <c r="E251" s="142"/>
      <c r="F251" s="148"/>
      <c r="G251" s="148"/>
      <c r="H251" s="145"/>
      <c r="I251" s="11"/>
      <c r="J251" s="321"/>
      <c r="K251" s="321"/>
      <c r="L251" s="2"/>
      <c r="M251" s="29"/>
      <c r="N251" s="17"/>
      <c r="O251" s="19"/>
      <c r="P251" s="19"/>
      <c r="Q251" s="15"/>
      <c r="R251" s="15"/>
      <c r="S251" s="326"/>
      <c r="T251" s="15"/>
      <c r="U251" s="326"/>
    </row>
    <row r="252" spans="1:21" ht="14.25" x14ac:dyDescent="0.2">
      <c r="A252" s="29" t="s">
        <v>318</v>
      </c>
      <c r="B252" s="17"/>
      <c r="C252" s="20"/>
      <c r="D252" s="142"/>
      <c r="E252" s="142"/>
      <c r="F252" s="148"/>
      <c r="G252" s="148"/>
      <c r="H252" s="149"/>
      <c r="I252" s="15"/>
      <c r="J252" s="326"/>
      <c r="K252" s="326"/>
      <c r="L252" s="17"/>
      <c r="M252" s="29"/>
      <c r="N252" s="17"/>
      <c r="O252" s="19"/>
      <c r="P252" s="19"/>
      <c r="Q252" s="15"/>
      <c r="R252" s="15"/>
      <c r="S252" s="326"/>
      <c r="T252" s="15"/>
      <c r="U252" s="326"/>
    </row>
    <row r="253" spans="1:21" ht="14.25" x14ac:dyDescent="0.2">
      <c r="A253" s="29" t="s">
        <v>36</v>
      </c>
      <c r="B253" s="17"/>
      <c r="C253" s="20"/>
      <c r="D253" s="142"/>
      <c r="E253" s="142"/>
      <c r="F253" s="148"/>
      <c r="G253" s="148"/>
      <c r="H253" s="149"/>
      <c r="I253" s="15"/>
      <c r="J253" s="326"/>
      <c r="K253" s="326"/>
      <c r="L253" s="17"/>
      <c r="M253" s="29"/>
      <c r="N253" s="17"/>
      <c r="O253" s="19"/>
      <c r="P253" s="19"/>
      <c r="Q253" s="15"/>
      <c r="R253" s="15"/>
      <c r="S253" s="326"/>
      <c r="T253" s="15"/>
      <c r="U253" s="326"/>
    </row>
    <row r="254" spans="1:21" ht="14.25" x14ac:dyDescent="0.2">
      <c r="A254" s="29" t="s">
        <v>184</v>
      </c>
      <c r="B254" s="17"/>
      <c r="C254" s="20"/>
      <c r="D254" s="142"/>
      <c r="E254" s="142"/>
      <c r="F254" s="148"/>
      <c r="G254" s="148"/>
      <c r="H254" s="149"/>
      <c r="I254" s="15"/>
      <c r="J254" s="326"/>
      <c r="K254" s="326"/>
      <c r="L254" s="17"/>
      <c r="M254" s="29"/>
      <c r="N254" s="17"/>
      <c r="O254" s="19"/>
      <c r="P254" s="19"/>
      <c r="Q254" s="15"/>
      <c r="R254" s="15"/>
      <c r="S254" s="326"/>
      <c r="T254" s="15"/>
      <c r="U254" s="326"/>
    </row>
    <row r="255" spans="1:21" ht="14.25" x14ac:dyDescent="0.2">
      <c r="A255" s="29" t="s">
        <v>185</v>
      </c>
      <c r="B255" s="17"/>
      <c r="C255" s="20"/>
      <c r="D255" s="19"/>
      <c r="E255" s="19"/>
      <c r="F255" s="15"/>
      <c r="G255" s="15"/>
      <c r="H255" s="326"/>
      <c r="I255" s="15"/>
      <c r="J255" s="326"/>
      <c r="K255" s="326"/>
      <c r="L255" s="17"/>
      <c r="M255" s="29"/>
      <c r="N255" s="17"/>
      <c r="O255" s="19"/>
      <c r="P255" s="19"/>
      <c r="Q255" s="15"/>
      <c r="R255" s="15"/>
      <c r="S255" s="326"/>
      <c r="T255" s="15"/>
      <c r="U255" s="326"/>
    </row>
    <row r="256" spans="1:21" ht="14.25" x14ac:dyDescent="0.2">
      <c r="A256" s="29" t="s">
        <v>186</v>
      </c>
      <c r="B256" s="17"/>
      <c r="C256" s="20"/>
      <c r="D256" s="19"/>
      <c r="E256" s="19"/>
      <c r="F256" s="15"/>
      <c r="G256" s="15"/>
      <c r="H256" s="326"/>
      <c r="I256" s="15"/>
      <c r="J256" s="326"/>
      <c r="K256" s="326"/>
      <c r="L256" s="17"/>
      <c r="M256" s="29"/>
      <c r="N256" s="17"/>
      <c r="O256" s="19"/>
      <c r="P256" s="19"/>
      <c r="Q256" s="15"/>
      <c r="R256" s="15"/>
      <c r="S256" s="326"/>
      <c r="T256" s="15"/>
      <c r="U256" s="326"/>
    </row>
    <row r="257" spans="1:21" ht="14.25" x14ac:dyDescent="0.2">
      <c r="A257" s="17"/>
      <c r="B257" s="321"/>
      <c r="C257" s="23"/>
      <c r="D257" s="150"/>
      <c r="E257" s="321"/>
      <c r="F257" s="321"/>
      <c r="G257" s="321"/>
      <c r="H257" s="321"/>
      <c r="I257" s="11"/>
      <c r="J257" s="321"/>
      <c r="K257" s="321"/>
      <c r="L257" s="2"/>
      <c r="M257" s="7"/>
      <c r="N257" s="9"/>
      <c r="O257" s="10"/>
      <c r="P257" s="10"/>
      <c r="Q257" s="321"/>
      <c r="R257" s="321"/>
      <c r="S257" s="321"/>
      <c r="T257" s="11"/>
      <c r="U257" s="321"/>
    </row>
    <row r="258" spans="1:21" ht="14.25" x14ac:dyDescent="0.2">
      <c r="A258" s="25" t="s">
        <v>319</v>
      </c>
      <c r="B258" s="5"/>
      <c r="C258" s="2"/>
      <c r="D258" s="17"/>
      <c r="E258" s="19"/>
      <c r="F258" s="20"/>
      <c r="G258" s="37"/>
      <c r="H258" s="326"/>
      <c r="I258" s="326"/>
      <c r="J258" s="326"/>
      <c r="K258" s="326"/>
      <c r="L258" s="326"/>
      <c r="M258" s="326"/>
      <c r="N258" s="17"/>
      <c r="O258" s="18"/>
      <c r="P258" s="17"/>
      <c r="Q258" s="19"/>
      <c r="R258" s="20"/>
      <c r="S258" s="37"/>
      <c r="T258" s="326"/>
      <c r="U258" s="326"/>
    </row>
    <row r="259" spans="1:21" ht="14.25" x14ac:dyDescent="0.2">
      <c r="A259" s="25" t="s">
        <v>108</v>
      </c>
      <c r="B259" s="5"/>
      <c r="C259" s="2"/>
      <c r="D259" s="17"/>
      <c r="E259" s="19"/>
      <c r="F259" s="20"/>
      <c r="G259" s="37"/>
      <c r="H259" s="326"/>
      <c r="I259" s="326"/>
      <c r="J259" s="326"/>
      <c r="K259" s="326"/>
      <c r="L259" s="326"/>
      <c r="M259" s="326"/>
      <c r="N259" s="17"/>
      <c r="O259" s="18"/>
      <c r="P259" s="17"/>
      <c r="Q259" s="19"/>
      <c r="R259" s="20"/>
      <c r="S259" s="37"/>
      <c r="T259" s="326"/>
      <c r="U259" s="326"/>
    </row>
    <row r="260" spans="1:21" ht="14.25" x14ac:dyDescent="0.2">
      <c r="A260" s="25" t="s">
        <v>51</v>
      </c>
      <c r="B260" s="5"/>
      <c r="C260" s="2"/>
      <c r="D260" s="17"/>
      <c r="E260" s="19"/>
      <c r="F260" s="20"/>
      <c r="G260" s="37"/>
      <c r="H260" s="326"/>
      <c r="I260" s="326"/>
      <c r="J260" s="326"/>
      <c r="K260" s="326"/>
      <c r="L260" s="326"/>
      <c r="M260" s="326"/>
      <c r="N260" s="17"/>
      <c r="O260" s="18"/>
      <c r="P260" s="17"/>
      <c r="Q260" s="19"/>
      <c r="R260" s="20"/>
      <c r="S260" s="37"/>
      <c r="T260" s="326"/>
      <c r="U260" s="326"/>
    </row>
    <row r="261" spans="1:21" ht="14.25" x14ac:dyDescent="0.2">
      <c r="A261" s="25" t="s">
        <v>52</v>
      </c>
      <c r="B261" s="5"/>
      <c r="C261" s="2"/>
      <c r="D261" s="17"/>
      <c r="E261" s="19"/>
      <c r="F261" s="20"/>
      <c r="G261" s="37"/>
      <c r="H261" s="326"/>
      <c r="I261" s="326"/>
      <c r="J261" s="326"/>
      <c r="K261" s="326"/>
      <c r="L261" s="326"/>
      <c r="M261" s="326"/>
      <c r="N261" s="17"/>
      <c r="O261" s="18"/>
      <c r="P261" s="17"/>
      <c r="Q261" s="19"/>
      <c r="R261" s="20"/>
      <c r="S261" s="37"/>
      <c r="T261" s="326"/>
      <c r="U261" s="326"/>
    </row>
    <row r="262" spans="1:21" ht="14.25" x14ac:dyDescent="0.2">
      <c r="A262" s="25" t="s">
        <v>53</v>
      </c>
      <c r="B262" s="5"/>
      <c r="C262" s="2"/>
      <c r="D262" s="4"/>
      <c r="E262" s="320"/>
      <c r="F262" s="320"/>
      <c r="G262" s="320"/>
      <c r="H262" s="2"/>
      <c r="I262" s="11"/>
      <c r="J262" s="5"/>
      <c r="K262" s="5"/>
      <c r="L262" s="2"/>
      <c r="M262" s="6"/>
      <c r="N262" s="2"/>
      <c r="O262" s="3"/>
      <c r="P262" s="3"/>
      <c r="Q262" s="320"/>
      <c r="R262" s="320"/>
      <c r="S262" s="320"/>
      <c r="T262" s="11"/>
      <c r="U262" s="320"/>
    </row>
    <row r="263" spans="1:21" ht="14.25" x14ac:dyDescent="0.2">
      <c r="A263" s="25"/>
      <c r="B263" s="1"/>
      <c r="C263" s="2"/>
      <c r="D263" s="4"/>
      <c r="E263" s="320"/>
      <c r="F263" s="320"/>
      <c r="G263" s="320"/>
      <c r="H263" s="2"/>
      <c r="I263" s="11"/>
      <c r="J263" s="5"/>
      <c r="K263" s="5"/>
      <c r="L263" s="2"/>
      <c r="M263" s="6"/>
      <c r="N263" s="2"/>
      <c r="O263" s="3"/>
      <c r="P263" s="3"/>
      <c r="Q263" s="320"/>
      <c r="R263" s="320"/>
      <c r="S263" s="320"/>
      <c r="T263" s="11"/>
      <c r="U263" s="320"/>
    </row>
    <row r="264" spans="1:21" ht="14.25" x14ac:dyDescent="0.2">
      <c r="A264" s="25" t="s">
        <v>334</v>
      </c>
      <c r="B264" s="1"/>
      <c r="C264" s="2"/>
      <c r="D264" s="4"/>
      <c r="E264" s="320"/>
      <c r="F264" s="320"/>
      <c r="G264" s="320"/>
      <c r="H264" s="2"/>
      <c r="I264" s="11"/>
      <c r="J264" s="5"/>
      <c r="K264" s="5"/>
      <c r="L264" s="2"/>
      <c r="M264" s="6"/>
      <c r="N264" s="2"/>
      <c r="O264" s="3"/>
      <c r="P264" s="3"/>
      <c r="Q264" s="320"/>
      <c r="R264" s="320"/>
      <c r="S264" s="320"/>
      <c r="T264" s="11"/>
      <c r="U264" s="320"/>
    </row>
    <row r="265" spans="1:21" ht="14.25" x14ac:dyDescent="0.2">
      <c r="A265" s="25" t="s">
        <v>333</v>
      </c>
      <c r="B265" s="1"/>
      <c r="C265" s="2"/>
      <c r="D265" s="4"/>
      <c r="E265" s="320"/>
      <c r="F265" s="320"/>
      <c r="G265" s="320"/>
      <c r="H265" s="2"/>
      <c r="I265" s="11"/>
      <c r="J265" s="5"/>
      <c r="K265" s="5"/>
      <c r="L265" s="2"/>
      <c r="M265" s="6"/>
      <c r="N265" s="2"/>
      <c r="O265" s="3"/>
      <c r="P265" s="3"/>
      <c r="Q265" s="320"/>
      <c r="R265" s="320"/>
      <c r="S265" s="320"/>
      <c r="T265" s="11"/>
      <c r="U265" s="320"/>
    </row>
    <row r="266" spans="1:21" ht="14.25" x14ac:dyDescent="0.2">
      <c r="A266" s="23"/>
      <c r="B266" s="1"/>
      <c r="C266" s="2"/>
      <c r="D266" s="4"/>
      <c r="E266" s="320"/>
      <c r="F266" s="320"/>
      <c r="G266" s="320"/>
      <c r="H266" s="2"/>
      <c r="I266" s="11"/>
      <c r="J266" s="5"/>
      <c r="K266" s="5"/>
      <c r="L266" s="2"/>
      <c r="M266" s="6"/>
      <c r="N266" s="2"/>
      <c r="O266" s="3"/>
      <c r="P266" s="3"/>
      <c r="Q266" s="320"/>
      <c r="R266" s="320"/>
      <c r="S266" s="320"/>
      <c r="T266" s="11"/>
      <c r="U266" s="320"/>
    </row>
    <row r="267" spans="1:21" ht="14.25" x14ac:dyDescent="0.2">
      <c r="A267" s="23" t="s">
        <v>187</v>
      </c>
      <c r="B267" s="1"/>
      <c r="C267" s="2"/>
      <c r="D267" s="4"/>
      <c r="E267" s="320"/>
      <c r="F267" s="320"/>
      <c r="G267" s="320"/>
      <c r="H267" s="2"/>
      <c r="I267" s="11"/>
      <c r="J267" s="5"/>
      <c r="K267" s="5"/>
      <c r="L267" s="2"/>
      <c r="M267" s="6"/>
      <c r="N267" s="2"/>
      <c r="O267" s="3"/>
      <c r="P267" s="3"/>
      <c r="Q267" s="320"/>
      <c r="R267" s="320"/>
      <c r="S267" s="320"/>
      <c r="T267" s="11"/>
      <c r="U267" s="320"/>
    </row>
    <row r="268" spans="1:21" ht="14.25" x14ac:dyDescent="0.2">
      <c r="A268" s="23"/>
      <c r="B268" s="1"/>
      <c r="C268" s="2"/>
      <c r="D268" s="4"/>
      <c r="E268" s="320"/>
      <c r="F268" s="320"/>
      <c r="G268" s="320"/>
      <c r="H268" s="2"/>
      <c r="I268" s="11"/>
      <c r="J268" s="5"/>
      <c r="K268" s="5"/>
      <c r="L268" s="2"/>
      <c r="M268" s="6"/>
      <c r="N268" s="2"/>
      <c r="O268" s="3"/>
      <c r="P268" s="3"/>
      <c r="Q268" s="320"/>
      <c r="R268" s="320"/>
      <c r="S268" s="320"/>
      <c r="T268" s="11"/>
      <c r="U268" s="320"/>
    </row>
    <row r="269" spans="1:21" ht="14.25" x14ac:dyDescent="0.2">
      <c r="A269" s="337" t="s">
        <v>320</v>
      </c>
      <c r="B269" s="18"/>
      <c r="C269" s="17"/>
      <c r="D269" s="20"/>
      <c r="E269" s="37"/>
      <c r="F269" s="37"/>
      <c r="G269" s="37"/>
      <c r="H269" s="17"/>
      <c r="I269" s="15"/>
      <c r="J269" s="26"/>
      <c r="K269" s="26"/>
      <c r="L269" s="17"/>
      <c r="M269" s="27"/>
      <c r="N269" s="17"/>
      <c r="O269" s="19"/>
      <c r="P269" s="19"/>
      <c r="Q269" s="37"/>
      <c r="R269" s="37"/>
      <c r="S269" s="37"/>
      <c r="T269" s="15"/>
      <c r="U269" s="37"/>
    </row>
    <row r="270" spans="1:21" ht="14.25" x14ac:dyDescent="0.2">
      <c r="A270" s="337" t="s">
        <v>189</v>
      </c>
      <c r="B270" s="18"/>
      <c r="C270" s="17"/>
      <c r="D270" s="20"/>
      <c r="E270" s="37"/>
      <c r="F270" s="37"/>
      <c r="G270" s="37"/>
      <c r="H270" s="17"/>
      <c r="I270" s="15"/>
      <c r="J270" s="26"/>
      <c r="K270" s="26"/>
      <c r="L270" s="17"/>
      <c r="M270" s="27"/>
      <c r="N270" s="17"/>
      <c r="O270" s="19"/>
      <c r="P270" s="19"/>
      <c r="Q270" s="37"/>
      <c r="R270" s="37"/>
      <c r="S270" s="37"/>
      <c r="T270" s="15"/>
      <c r="U270" s="37"/>
    </row>
    <row r="271" spans="1:21" ht="14.25" x14ac:dyDescent="0.2">
      <c r="A271" s="337" t="s">
        <v>190</v>
      </c>
      <c r="B271" s="18"/>
      <c r="C271" s="17"/>
      <c r="D271" s="20"/>
      <c r="E271" s="37"/>
      <c r="F271" s="37"/>
      <c r="G271" s="37"/>
      <c r="H271" s="17"/>
      <c r="I271" s="15"/>
      <c r="J271" s="26"/>
      <c r="K271" s="26"/>
      <c r="L271" s="17"/>
      <c r="M271" s="27"/>
      <c r="N271" s="17"/>
      <c r="O271" s="19"/>
      <c r="P271" s="19"/>
      <c r="Q271" s="37"/>
      <c r="R271" s="37"/>
      <c r="S271" s="37"/>
      <c r="T271" s="15"/>
      <c r="U271" s="37"/>
    </row>
    <row r="272" spans="1:21" ht="14.25" x14ac:dyDescent="0.2">
      <c r="A272" s="2"/>
      <c r="B272" s="1"/>
      <c r="C272" s="2"/>
      <c r="D272" s="4"/>
      <c r="E272" s="320"/>
      <c r="F272" s="320"/>
      <c r="G272" s="320"/>
      <c r="H272" s="2"/>
      <c r="I272" s="11"/>
      <c r="J272" s="5"/>
      <c r="K272" s="5"/>
      <c r="L272" s="2"/>
      <c r="M272" s="6"/>
      <c r="N272" s="2"/>
      <c r="O272" s="3"/>
      <c r="P272" s="3"/>
      <c r="Q272" s="320"/>
      <c r="R272" s="320"/>
      <c r="S272" s="320"/>
      <c r="T272" s="11"/>
      <c r="U272" s="320"/>
    </row>
    <row r="273" spans="1:21" ht="15" x14ac:dyDescent="0.25">
      <c r="A273" s="2" t="s">
        <v>191</v>
      </c>
      <c r="B273" s="1"/>
      <c r="C273" s="2"/>
      <c r="D273" s="4"/>
      <c r="E273" s="320"/>
      <c r="F273" s="320"/>
      <c r="G273" s="320"/>
      <c r="H273" s="2"/>
      <c r="I273" s="11"/>
      <c r="J273" s="5"/>
      <c r="K273" s="5"/>
      <c r="L273" s="2"/>
      <c r="M273" s="6"/>
      <c r="N273" s="2"/>
      <c r="O273" s="3"/>
      <c r="P273" s="3"/>
      <c r="Q273" s="320"/>
      <c r="R273" s="320"/>
      <c r="S273" s="320"/>
      <c r="T273" s="11"/>
      <c r="U273" s="320"/>
    </row>
    <row r="274" spans="1:21" ht="14.25" x14ac:dyDescent="0.2">
      <c r="A274" s="2"/>
      <c r="B274" s="1"/>
      <c r="C274" s="2"/>
      <c r="D274" s="4"/>
      <c r="E274" s="320"/>
      <c r="F274" s="320"/>
      <c r="G274" s="320"/>
      <c r="H274" s="2"/>
      <c r="I274" s="11"/>
      <c r="J274" s="5"/>
      <c r="K274" s="5"/>
      <c r="L274" s="2"/>
      <c r="M274" s="6"/>
      <c r="N274" s="2"/>
      <c r="O274" s="3"/>
      <c r="P274" s="3"/>
      <c r="Q274" s="320"/>
      <c r="R274" s="320"/>
      <c r="S274" s="320"/>
      <c r="T274" s="11"/>
      <c r="U274" s="320"/>
    </row>
    <row r="275" spans="1:21" ht="14.25" x14ac:dyDescent="0.2">
      <c r="A275" s="2" t="s">
        <v>192</v>
      </c>
      <c r="B275" s="1"/>
      <c r="C275" s="2"/>
      <c r="D275" s="4"/>
      <c r="E275" s="320"/>
      <c r="F275" s="320"/>
      <c r="G275" s="320"/>
      <c r="H275" s="2"/>
      <c r="I275" s="11"/>
      <c r="J275" s="5"/>
      <c r="K275" s="5"/>
      <c r="L275" s="2"/>
      <c r="M275" s="6"/>
      <c r="N275" s="2"/>
      <c r="O275" s="3"/>
      <c r="P275" s="3"/>
      <c r="Q275" s="320"/>
      <c r="R275" s="320"/>
      <c r="S275" s="320"/>
      <c r="T275" s="11"/>
      <c r="U275" s="320"/>
    </row>
    <row r="276" spans="1:21" ht="14.25" x14ac:dyDescent="0.2">
      <c r="A276" s="2"/>
      <c r="B276" s="1"/>
      <c r="C276" s="2"/>
      <c r="D276" s="4"/>
      <c r="E276" s="320"/>
      <c r="F276" s="320"/>
      <c r="G276" s="320"/>
      <c r="H276" s="2"/>
      <c r="I276" s="11"/>
      <c r="J276" s="5"/>
      <c r="K276" s="5"/>
      <c r="L276" s="2"/>
      <c r="M276" s="6"/>
      <c r="N276" s="2"/>
      <c r="O276" s="3"/>
      <c r="P276" s="3"/>
      <c r="Q276" s="320"/>
      <c r="R276" s="320"/>
      <c r="S276" s="320"/>
      <c r="T276" s="11"/>
      <c r="U276" s="320"/>
    </row>
    <row r="277" spans="1:21" ht="14.25" x14ac:dyDescent="0.2">
      <c r="A277" s="2" t="s">
        <v>193</v>
      </c>
      <c r="B277" s="1"/>
      <c r="C277" s="2"/>
      <c r="D277" s="4"/>
      <c r="E277" s="320"/>
      <c r="F277" s="320"/>
      <c r="G277" s="320"/>
      <c r="H277" s="2"/>
      <c r="I277" s="11"/>
      <c r="J277" s="5"/>
      <c r="K277" s="5"/>
      <c r="L277" s="2"/>
      <c r="M277" s="6"/>
      <c r="N277" s="2"/>
      <c r="O277" s="3"/>
      <c r="P277" s="3"/>
      <c r="Q277" s="320"/>
      <c r="R277" s="320"/>
      <c r="S277" s="320"/>
      <c r="T277" s="11"/>
      <c r="U277" s="320"/>
    </row>
    <row r="278" spans="1:21" ht="14.25" x14ac:dyDescent="0.2">
      <c r="A278" s="2"/>
      <c r="B278" s="1"/>
      <c r="C278" s="2"/>
      <c r="D278" s="4"/>
      <c r="E278" s="320"/>
      <c r="F278" s="320"/>
      <c r="G278" s="320"/>
      <c r="H278" s="2"/>
      <c r="I278" s="11"/>
      <c r="J278" s="5"/>
      <c r="K278" s="5"/>
      <c r="L278" s="2"/>
      <c r="M278" s="6"/>
      <c r="N278" s="2"/>
      <c r="O278" s="3"/>
      <c r="P278" s="3"/>
      <c r="Q278" s="320"/>
      <c r="R278" s="320"/>
      <c r="S278" s="320"/>
      <c r="T278" s="11"/>
      <c r="U278" s="320"/>
    </row>
    <row r="279" spans="1:21" ht="15.75" x14ac:dyDescent="0.25">
      <c r="A279" s="156" t="s">
        <v>229</v>
      </c>
      <c r="B279" s="157"/>
      <c r="C279" s="156"/>
      <c r="D279" s="158"/>
      <c r="E279" s="159"/>
      <c r="F279" s="159"/>
      <c r="G279" s="159"/>
      <c r="H279" s="160"/>
      <c r="I279" s="161"/>
      <c r="J279" s="162"/>
      <c r="K279" s="162"/>
      <c r="L279" s="160"/>
      <c r="M279" s="160"/>
      <c r="N279" s="156"/>
      <c r="O279" s="155"/>
      <c r="P279" s="155"/>
      <c r="Q279" s="35"/>
      <c r="R279" s="35"/>
      <c r="S279" s="35"/>
      <c r="T279" s="154"/>
      <c r="U279" s="35"/>
    </row>
    <row r="280" spans="1:21" ht="15.75" x14ac:dyDescent="0.25">
      <c r="A280" s="163"/>
      <c r="B280" s="164" t="s">
        <v>244</v>
      </c>
      <c r="C280" s="156"/>
      <c r="D280" s="158"/>
      <c r="E280" s="159"/>
      <c r="F280" s="159"/>
      <c r="G280" s="159"/>
      <c r="H280" s="160"/>
      <c r="I280" s="161"/>
      <c r="J280" s="162"/>
      <c r="K280" s="162"/>
      <c r="L280" s="160"/>
      <c r="M280" s="160"/>
      <c r="N280" s="156"/>
      <c r="O280" s="155"/>
      <c r="P280" s="155"/>
      <c r="Q280" s="35"/>
      <c r="R280" s="35"/>
      <c r="S280" s="35"/>
      <c r="T280" s="154"/>
      <c r="U280" s="35"/>
    </row>
    <row r="281" spans="1:21" ht="15.75" x14ac:dyDescent="0.25">
      <c r="A281" s="163"/>
      <c r="B281" s="164" t="s">
        <v>245</v>
      </c>
      <c r="C281" s="156"/>
      <c r="D281" s="158"/>
      <c r="E281" s="159"/>
      <c r="F281" s="159"/>
      <c r="G281" s="159"/>
      <c r="H281" s="160"/>
      <c r="I281" s="161"/>
      <c r="J281" s="162"/>
      <c r="K281" s="162"/>
      <c r="L281" s="160"/>
      <c r="M281" s="160"/>
      <c r="N281" s="156"/>
      <c r="O281" s="155"/>
      <c r="P281" s="155"/>
      <c r="Q281" s="35"/>
      <c r="R281" s="35"/>
      <c r="S281" s="35"/>
      <c r="T281" s="154"/>
      <c r="U281" s="35"/>
    </row>
    <row r="282" spans="1:21" ht="15.75" x14ac:dyDescent="0.25">
      <c r="A282" s="38"/>
      <c r="B282" s="165"/>
      <c r="C282" s="38"/>
      <c r="D282" s="166"/>
      <c r="E282" s="167"/>
      <c r="F282" s="167"/>
      <c r="G282" s="167"/>
      <c r="H282" s="151"/>
      <c r="I282" s="152"/>
      <c r="J282" s="153"/>
      <c r="K282" s="153"/>
      <c r="L282" s="151"/>
      <c r="M282" s="151"/>
      <c r="N282" s="38"/>
      <c r="O282" s="3"/>
      <c r="P282" s="3"/>
      <c r="Q282" s="320"/>
      <c r="R282" s="320"/>
      <c r="S282" s="320"/>
      <c r="T282" s="11"/>
      <c r="U282" s="320"/>
    </row>
    <row r="283" spans="1:21" ht="15.75" x14ac:dyDescent="0.25">
      <c r="A283" s="17" t="s">
        <v>194</v>
      </c>
      <c r="B283" s="18"/>
      <c r="C283" s="17"/>
      <c r="D283" s="20"/>
      <c r="E283" s="37"/>
      <c r="F283" s="37"/>
      <c r="G283" s="37"/>
      <c r="H283" s="17"/>
      <c r="I283" s="15"/>
      <c r="J283" s="26"/>
      <c r="K283" s="26"/>
      <c r="L283" s="17"/>
      <c r="M283" s="27"/>
      <c r="N283" s="17"/>
      <c r="O283" s="19"/>
      <c r="P283" s="19"/>
      <c r="Q283" s="37"/>
      <c r="R283" s="37"/>
      <c r="S283" s="37"/>
      <c r="T283" s="15"/>
      <c r="U283" s="37"/>
    </row>
    <row r="284" spans="1:21" ht="14.25" x14ac:dyDescent="0.2">
      <c r="A284" s="17"/>
      <c r="B284" s="18"/>
      <c r="C284" s="17"/>
      <c r="D284" s="20"/>
      <c r="E284" s="37"/>
      <c r="F284" s="37"/>
      <c r="G284" s="37"/>
      <c r="H284" s="17"/>
      <c r="I284" s="15"/>
      <c r="J284" s="26"/>
      <c r="K284" s="26"/>
      <c r="L284" s="17"/>
      <c r="M284" s="27"/>
      <c r="N284" s="17"/>
      <c r="O284" s="19"/>
      <c r="P284" s="19"/>
      <c r="Q284" s="37"/>
      <c r="R284" s="37"/>
      <c r="S284" s="37"/>
      <c r="T284" s="15"/>
      <c r="U284" s="37"/>
    </row>
    <row r="285" spans="1:21" ht="15.75" x14ac:dyDescent="0.25">
      <c r="A285" s="17" t="s">
        <v>195</v>
      </c>
      <c r="B285" s="18"/>
      <c r="C285" s="17"/>
      <c r="D285" s="20"/>
      <c r="E285" s="37"/>
      <c r="F285" s="37"/>
      <c r="G285" s="37"/>
      <c r="H285" s="17"/>
      <c r="I285" s="15"/>
      <c r="J285" s="26"/>
      <c r="K285" s="26"/>
      <c r="L285" s="17"/>
      <c r="M285" s="27"/>
      <c r="N285" s="17"/>
      <c r="O285" s="19"/>
      <c r="P285" s="19"/>
      <c r="Q285" s="37"/>
      <c r="R285" s="37"/>
      <c r="S285" s="37"/>
      <c r="T285" s="15"/>
      <c r="U285" s="37"/>
    </row>
    <row r="286" spans="1:21" ht="14.25" x14ac:dyDescent="0.2">
      <c r="A286" s="17"/>
      <c r="B286" s="18"/>
      <c r="C286" s="17"/>
      <c r="D286" s="20"/>
      <c r="E286" s="37"/>
      <c r="F286" s="37"/>
      <c r="G286" s="37"/>
      <c r="H286" s="17"/>
      <c r="I286" s="15"/>
      <c r="J286" s="26"/>
      <c r="K286" s="26"/>
      <c r="L286" s="17"/>
      <c r="M286" s="27"/>
      <c r="N286" s="17"/>
      <c r="O286" s="19"/>
      <c r="P286" s="19"/>
      <c r="Q286" s="37"/>
      <c r="R286" s="37"/>
      <c r="S286" s="37"/>
      <c r="T286" s="15"/>
      <c r="U286" s="37"/>
    </row>
    <row r="287" spans="1:21" ht="15" x14ac:dyDescent="0.25">
      <c r="A287" s="17" t="s">
        <v>196</v>
      </c>
      <c r="B287" s="18"/>
      <c r="C287" s="17"/>
      <c r="D287" s="20"/>
      <c r="E287" s="37"/>
      <c r="F287" s="37"/>
      <c r="G287" s="37"/>
      <c r="H287" s="17"/>
      <c r="I287" s="15"/>
      <c r="J287" s="26"/>
      <c r="K287" s="26"/>
      <c r="L287" s="17"/>
      <c r="M287" s="27"/>
      <c r="N287" s="17"/>
      <c r="O287" s="19"/>
      <c r="P287" s="19"/>
      <c r="Q287" s="37"/>
      <c r="R287" s="37"/>
      <c r="S287" s="37"/>
      <c r="T287" s="15"/>
      <c r="U287" s="37"/>
    </row>
    <row r="288" spans="1:21" ht="14.25" x14ac:dyDescent="0.2">
      <c r="A288" s="17"/>
      <c r="B288" s="18"/>
      <c r="C288" s="17"/>
      <c r="D288" s="20"/>
      <c r="E288" s="37"/>
      <c r="F288" s="37"/>
      <c r="G288" s="37"/>
      <c r="H288" s="17"/>
      <c r="I288" s="15"/>
      <c r="J288" s="26"/>
      <c r="K288" s="26"/>
      <c r="L288" s="17"/>
      <c r="M288" s="27"/>
      <c r="N288" s="17"/>
      <c r="O288" s="19"/>
      <c r="P288" s="19"/>
      <c r="Q288" s="37"/>
      <c r="R288" s="37"/>
      <c r="S288" s="37"/>
      <c r="T288" s="15"/>
      <c r="U288" s="37"/>
    </row>
    <row r="289" spans="1:21" ht="14.25" x14ac:dyDescent="0.2">
      <c r="A289" s="345" t="s">
        <v>337</v>
      </c>
      <c r="B289" s="326"/>
      <c r="C289" s="17"/>
      <c r="D289" s="20"/>
      <c r="E289" s="37"/>
      <c r="F289" s="37"/>
      <c r="G289" s="37"/>
      <c r="H289" s="17"/>
      <c r="I289" s="15"/>
      <c r="J289" s="26"/>
      <c r="K289" s="26"/>
      <c r="L289" s="17"/>
      <c r="M289" s="27"/>
      <c r="N289" s="17"/>
      <c r="O289" s="19"/>
      <c r="P289" s="19"/>
      <c r="Q289" s="37"/>
      <c r="R289" s="37"/>
      <c r="S289" s="37"/>
      <c r="T289" s="15"/>
      <c r="U289" s="37"/>
    </row>
    <row r="290" spans="1:21" ht="15" x14ac:dyDescent="0.25">
      <c r="A290" s="345" t="s">
        <v>336</v>
      </c>
      <c r="B290" s="338"/>
      <c r="C290" s="175"/>
      <c r="D290" s="177"/>
      <c r="E290" s="37"/>
      <c r="F290" s="37"/>
      <c r="G290" s="37"/>
      <c r="H290" s="17"/>
      <c r="I290" s="15"/>
      <c r="J290" s="26"/>
      <c r="K290" s="26"/>
      <c r="L290" s="17"/>
      <c r="M290" s="27"/>
      <c r="N290" s="17"/>
      <c r="O290" s="19"/>
      <c r="P290" s="19"/>
      <c r="Q290" s="37"/>
      <c r="R290" s="37"/>
      <c r="S290" s="37"/>
      <c r="T290" s="15"/>
      <c r="U290" s="37"/>
    </row>
    <row r="291" spans="1:21" ht="14.25" x14ac:dyDescent="0.2">
      <c r="A291" s="29" t="s">
        <v>335</v>
      </c>
      <c r="B291" s="326"/>
      <c r="C291" s="17"/>
      <c r="D291" s="20"/>
      <c r="E291" s="37"/>
      <c r="F291" s="37"/>
      <c r="G291" s="37"/>
      <c r="H291" s="17"/>
      <c r="I291" s="15"/>
      <c r="J291" s="26"/>
      <c r="K291" s="26"/>
      <c r="L291" s="17"/>
      <c r="M291" s="27"/>
      <c r="N291" s="17"/>
      <c r="O291" s="19"/>
      <c r="P291" s="19"/>
      <c r="Q291" s="37"/>
      <c r="R291" s="37"/>
      <c r="S291" s="37"/>
      <c r="T291" s="15"/>
      <c r="U291" s="37"/>
    </row>
    <row r="292" spans="1:21" ht="14.25" x14ac:dyDescent="0.2">
      <c r="A292" s="29" t="s">
        <v>338</v>
      </c>
      <c r="B292" s="326"/>
      <c r="C292" s="17"/>
      <c r="D292" s="20"/>
      <c r="E292" s="37"/>
      <c r="F292" s="37"/>
      <c r="G292" s="37"/>
      <c r="H292" s="17"/>
      <c r="I292" s="15"/>
      <c r="J292" s="26"/>
      <c r="K292" s="26"/>
      <c r="L292" s="17"/>
      <c r="M292" s="27"/>
      <c r="N292" s="17"/>
      <c r="O292" s="19"/>
      <c r="P292" s="19"/>
      <c r="Q292" s="37"/>
      <c r="R292" s="37"/>
      <c r="S292" s="37"/>
      <c r="T292" s="15"/>
      <c r="U292" s="37"/>
    </row>
    <row r="293" spans="1:21" ht="14.25" x14ac:dyDescent="0.2">
      <c r="A293" s="29" t="s">
        <v>339</v>
      </c>
      <c r="B293" s="326"/>
      <c r="C293" s="17"/>
      <c r="D293" s="20"/>
      <c r="E293" s="37"/>
      <c r="F293" s="37"/>
      <c r="G293" s="37"/>
      <c r="H293" s="17"/>
      <c r="I293" s="15"/>
      <c r="J293" s="26"/>
      <c r="K293" s="26"/>
      <c r="L293" s="17"/>
      <c r="M293" s="27"/>
      <c r="N293" s="17"/>
      <c r="O293" s="19"/>
      <c r="P293" s="19"/>
      <c r="Q293" s="37"/>
      <c r="R293" s="37"/>
      <c r="S293" s="37"/>
      <c r="T293" s="15"/>
      <c r="U293" s="37"/>
    </row>
    <row r="294" spans="1:21" ht="14.25" x14ac:dyDescent="0.2">
      <c r="A294" s="29" t="s">
        <v>23</v>
      </c>
      <c r="B294" s="326"/>
      <c r="C294" s="17"/>
      <c r="D294" s="20"/>
      <c r="E294" s="37"/>
      <c r="F294" s="37"/>
      <c r="G294" s="37"/>
      <c r="H294" s="17"/>
      <c r="I294" s="15"/>
      <c r="J294" s="26"/>
      <c r="K294" s="26"/>
      <c r="L294" s="17"/>
      <c r="M294" s="27"/>
      <c r="N294" s="17"/>
      <c r="O294" s="19"/>
      <c r="P294" s="19"/>
      <c r="Q294" s="37"/>
      <c r="R294" s="37"/>
      <c r="S294" s="37"/>
      <c r="T294" s="15"/>
      <c r="U294" s="37"/>
    </row>
    <row r="295" spans="1:21" ht="14.25" x14ac:dyDescent="0.2">
      <c r="A295" s="29" t="s">
        <v>24</v>
      </c>
      <c r="B295" s="326"/>
      <c r="C295" s="17"/>
      <c r="D295" s="20"/>
      <c r="E295" s="37"/>
      <c r="F295" s="37"/>
      <c r="G295" s="37"/>
      <c r="H295" s="17"/>
      <c r="I295" s="15"/>
      <c r="J295" s="26"/>
      <c r="K295" s="26"/>
      <c r="L295" s="17"/>
      <c r="M295" s="27"/>
      <c r="N295" s="17"/>
      <c r="O295" s="19"/>
      <c r="P295" s="19"/>
      <c r="Q295" s="37"/>
      <c r="R295" s="37"/>
      <c r="S295" s="37"/>
      <c r="T295" s="15"/>
      <c r="U295" s="37"/>
    </row>
    <row r="296" spans="1:21" ht="14.25" x14ac:dyDescent="0.2">
      <c r="A296" s="29" t="s">
        <v>32</v>
      </c>
      <c r="B296" s="18"/>
      <c r="C296" s="17"/>
      <c r="D296" s="20"/>
      <c r="E296" s="37"/>
      <c r="F296" s="37"/>
      <c r="G296" s="37"/>
      <c r="H296" s="17"/>
      <c r="I296" s="15"/>
      <c r="J296" s="26"/>
      <c r="K296" s="26"/>
      <c r="L296" s="17"/>
      <c r="M296" s="27"/>
      <c r="N296" s="17"/>
      <c r="O296" s="19"/>
      <c r="P296" s="19"/>
      <c r="Q296" s="37"/>
      <c r="R296" s="37"/>
      <c r="S296" s="37"/>
      <c r="T296" s="15"/>
      <c r="U296" s="37"/>
    </row>
    <row r="297" spans="1:21" ht="14.25" x14ac:dyDescent="0.2">
      <c r="A297" s="29" t="s">
        <v>33</v>
      </c>
      <c r="B297" s="18"/>
      <c r="C297" s="17"/>
      <c r="D297" s="20"/>
      <c r="E297" s="37"/>
      <c r="F297" s="37"/>
      <c r="G297" s="37"/>
      <c r="H297" s="17"/>
      <c r="I297" s="15"/>
      <c r="J297" s="26"/>
      <c r="K297" s="26"/>
      <c r="L297" s="17"/>
      <c r="M297" s="27"/>
      <c r="N297" s="17"/>
      <c r="O297" s="19"/>
      <c r="P297" s="19"/>
      <c r="Q297" s="37"/>
      <c r="R297" s="37"/>
      <c r="S297" s="37"/>
      <c r="T297" s="15"/>
      <c r="U297" s="37"/>
    </row>
    <row r="298" spans="1:21" ht="14.25" x14ac:dyDescent="0.2">
      <c r="A298" s="29" t="s">
        <v>34</v>
      </c>
      <c r="B298" s="18"/>
      <c r="C298" s="17"/>
      <c r="D298" s="20"/>
      <c r="E298" s="37"/>
      <c r="F298" s="37"/>
      <c r="G298" s="37"/>
      <c r="H298" s="17"/>
      <c r="I298" s="15"/>
      <c r="J298" s="26"/>
      <c r="K298" s="26"/>
      <c r="L298" s="17"/>
      <c r="M298" s="27"/>
      <c r="N298" s="17"/>
      <c r="O298" s="19"/>
      <c r="P298" s="19"/>
      <c r="Q298" s="37"/>
      <c r="R298" s="37"/>
      <c r="S298" s="37"/>
      <c r="T298" s="15"/>
      <c r="U298" s="37"/>
    </row>
    <row r="299" spans="1:21" ht="14.25" x14ac:dyDescent="0.2">
      <c r="A299" s="29" t="s">
        <v>35</v>
      </c>
      <c r="B299" s="18"/>
      <c r="C299" s="17"/>
      <c r="D299" s="20"/>
      <c r="E299" s="37"/>
      <c r="F299" s="37"/>
      <c r="G299" s="37"/>
      <c r="H299" s="17"/>
      <c r="I299" s="15"/>
      <c r="J299" s="26"/>
      <c r="K299" s="26"/>
      <c r="L299" s="17"/>
      <c r="M299" s="27"/>
      <c r="N299" s="17"/>
      <c r="O299" s="19"/>
      <c r="P299" s="19"/>
      <c r="Q299" s="37"/>
      <c r="R299" s="37"/>
      <c r="S299" s="37"/>
      <c r="T299" s="15"/>
      <c r="U299" s="37"/>
    </row>
    <row r="300" spans="1:21" ht="14.25" x14ac:dyDescent="0.2">
      <c r="A300" s="17"/>
      <c r="B300" s="18"/>
      <c r="C300" s="17"/>
      <c r="D300" s="20"/>
      <c r="E300" s="37"/>
      <c r="F300" s="37"/>
      <c r="G300" s="37"/>
      <c r="H300" s="17"/>
      <c r="I300" s="15"/>
      <c r="J300" s="26"/>
      <c r="K300" s="26"/>
      <c r="L300" s="17"/>
      <c r="M300" s="27"/>
      <c r="N300" s="17"/>
      <c r="O300" s="19"/>
      <c r="P300" s="19"/>
      <c r="Q300" s="37"/>
      <c r="R300" s="37"/>
      <c r="S300" s="37"/>
      <c r="T300" s="15"/>
      <c r="U300" s="37"/>
    </row>
    <row r="301" spans="1:21" ht="14.25" x14ac:dyDescent="0.2">
      <c r="A301" s="29" t="s">
        <v>200</v>
      </c>
      <c r="B301" s="18"/>
      <c r="C301" s="17"/>
      <c r="D301" s="20"/>
      <c r="E301" s="37"/>
      <c r="F301" s="37"/>
      <c r="G301" s="37"/>
      <c r="H301" s="17"/>
      <c r="I301" s="15"/>
      <c r="J301" s="26"/>
      <c r="K301" s="26"/>
      <c r="L301" s="17"/>
      <c r="M301" s="27"/>
      <c r="N301" s="17"/>
      <c r="O301" s="19"/>
      <c r="P301" s="19"/>
      <c r="Q301" s="37"/>
      <c r="R301" s="37"/>
      <c r="S301" s="37"/>
      <c r="T301" s="15"/>
      <c r="U301" s="37"/>
    </row>
    <row r="302" spans="1:21" ht="14.25" x14ac:dyDescent="0.2">
      <c r="A302" s="168"/>
      <c r="B302" s="169"/>
      <c r="C302" s="168"/>
      <c r="D302" s="170"/>
      <c r="E302" s="171"/>
      <c r="F302" s="171"/>
      <c r="G302" s="171"/>
      <c r="H302" s="168"/>
      <c r="I302" s="172"/>
      <c r="J302" s="173"/>
      <c r="K302" s="173"/>
      <c r="L302" s="168"/>
      <c r="M302" s="174"/>
      <c r="N302" s="2"/>
      <c r="O302" s="3"/>
      <c r="P302" s="3"/>
      <c r="Q302" s="320"/>
      <c r="R302" s="320"/>
      <c r="S302" s="320"/>
      <c r="T302" s="11"/>
      <c r="U302" s="320"/>
    </row>
    <row r="303" spans="1:21" x14ac:dyDescent="0.2">
      <c r="A303" s="57" t="s">
        <v>104</v>
      </c>
    </row>
    <row r="304" spans="1:21" x14ac:dyDescent="0.2">
      <c r="A304" s="57"/>
    </row>
    <row r="305" spans="1:15" x14ac:dyDescent="0.2">
      <c r="A305" s="57" t="s">
        <v>215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x14ac:dyDescent="0.2">
      <c r="A306" s="57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x14ac:dyDescent="0.2">
      <c r="A307" s="57" t="s">
        <v>216</v>
      </c>
      <c r="B307" s="13"/>
      <c r="C307" s="13"/>
      <c r="D307" s="13"/>
      <c r="E307" s="13"/>
      <c r="F307" s="13"/>
      <c r="G307" s="444"/>
      <c r="H307" s="444"/>
      <c r="I307" s="399">
        <v>2000</v>
      </c>
      <c r="J307" s="399"/>
      <c r="K307" s="13"/>
      <c r="L307" s="13"/>
      <c r="M307" s="13"/>
      <c r="N307" s="13"/>
      <c r="O307" s="13"/>
    </row>
    <row r="308" spans="1:15" x14ac:dyDescent="0.2">
      <c r="A308" s="57" t="s">
        <v>217</v>
      </c>
      <c r="B308" s="13"/>
      <c r="C308" s="13"/>
      <c r="D308" s="13"/>
      <c r="E308" s="13"/>
      <c r="F308" s="13"/>
      <c r="G308" s="444"/>
      <c r="H308" s="444"/>
      <c r="I308" s="399">
        <v>1300</v>
      </c>
      <c r="J308" s="399"/>
      <c r="K308" s="13"/>
      <c r="L308" s="13"/>
      <c r="M308" s="13"/>
      <c r="N308" s="13"/>
      <c r="O308" s="13"/>
    </row>
    <row r="309" spans="1:15" x14ac:dyDescent="0.2">
      <c r="A309" s="57" t="s">
        <v>219</v>
      </c>
      <c r="B309" s="13"/>
      <c r="C309" s="13"/>
      <c r="D309" s="13"/>
      <c r="E309" s="13"/>
      <c r="F309" s="13"/>
      <c r="G309" s="444"/>
      <c r="H309" s="444"/>
      <c r="I309" s="399">
        <v>250</v>
      </c>
      <c r="J309" s="399"/>
      <c r="K309" s="13"/>
      <c r="L309" s="13"/>
      <c r="M309" s="13"/>
      <c r="N309" s="13"/>
      <c r="O309" s="13"/>
    </row>
    <row r="310" spans="1:15" ht="15" x14ac:dyDescent="0.35">
      <c r="A310" s="362" t="s">
        <v>354</v>
      </c>
      <c r="B310" s="333"/>
      <c r="C310" s="333"/>
      <c r="D310" s="333"/>
      <c r="E310" s="333"/>
      <c r="F310" s="333"/>
      <c r="G310" s="445"/>
      <c r="H310" s="445"/>
      <c r="I310" s="400">
        <v>450</v>
      </c>
      <c r="J310" s="400"/>
      <c r="K310" s="13"/>
      <c r="L310" s="13"/>
      <c r="M310" s="13"/>
      <c r="N310" s="13"/>
      <c r="O310" s="13"/>
    </row>
    <row r="311" spans="1:15" x14ac:dyDescent="0.2">
      <c r="A311" s="57" t="s">
        <v>218</v>
      </c>
      <c r="B311" s="13"/>
      <c r="C311" s="13"/>
      <c r="D311" s="13"/>
      <c r="E311" s="13"/>
      <c r="F311" s="13"/>
      <c r="G311" s="446"/>
      <c r="H311" s="446"/>
      <c r="I311" s="399">
        <f>SUM(I307:I310)</f>
        <v>4000</v>
      </c>
      <c r="J311" s="399"/>
      <c r="K311" s="13"/>
      <c r="L311" s="13"/>
      <c r="M311" s="13"/>
      <c r="N311" s="13"/>
      <c r="O311" s="13"/>
    </row>
    <row r="312" spans="1:15" x14ac:dyDescent="0.2">
      <c r="A312" s="54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 x14ac:dyDescent="0.2">
      <c r="A313" s="339" t="s">
        <v>72</v>
      </c>
    </row>
    <row r="314" spans="1:15" x14ac:dyDescent="0.2">
      <c r="A314" s="339" t="s">
        <v>256</v>
      </c>
    </row>
    <row r="315" spans="1:15" x14ac:dyDescent="0.2">
      <c r="A315" s="339" t="s">
        <v>257</v>
      </c>
    </row>
    <row r="316" spans="1:15" x14ac:dyDescent="0.2">
      <c r="A316" s="339" t="s">
        <v>258</v>
      </c>
    </row>
    <row r="317" spans="1:15" x14ac:dyDescent="0.2">
      <c r="A317" s="54"/>
    </row>
    <row r="318" spans="1:15" x14ac:dyDescent="0.2">
      <c r="A318" s="340" t="s">
        <v>322</v>
      </c>
      <c r="B318" s="333"/>
      <c r="C318" s="333"/>
      <c r="D318" s="333"/>
      <c r="E318" s="333"/>
    </row>
    <row r="319" spans="1:15" x14ac:dyDescent="0.2">
      <c r="A319" s="340" t="s">
        <v>321</v>
      </c>
      <c r="B319" s="333"/>
      <c r="C319" s="333"/>
      <c r="D319" s="333"/>
      <c r="E319" s="333"/>
    </row>
    <row r="320" spans="1:15" x14ac:dyDescent="0.2">
      <c r="A320" s="340" t="s">
        <v>114</v>
      </c>
      <c r="B320" s="333"/>
      <c r="C320" s="333"/>
      <c r="D320" s="333"/>
      <c r="E320" s="333"/>
    </row>
    <row r="321" spans="1:18" x14ac:dyDescent="0.2">
      <c r="A321" s="340" t="s">
        <v>115</v>
      </c>
      <c r="B321" s="333"/>
      <c r="C321" s="333"/>
      <c r="D321" s="333"/>
      <c r="E321" s="333"/>
    </row>
    <row r="322" spans="1:18" x14ac:dyDescent="0.2">
      <c r="A322" s="340" t="s">
        <v>323</v>
      </c>
      <c r="B322" s="333"/>
      <c r="C322" s="333"/>
      <c r="D322" s="333"/>
      <c r="E322" s="333"/>
    </row>
    <row r="323" spans="1:18" x14ac:dyDescent="0.2">
      <c r="A323" s="91" t="s">
        <v>326</v>
      </c>
      <c r="B323" s="333"/>
      <c r="C323" s="333"/>
      <c r="D323" s="333"/>
      <c r="E323" s="333"/>
    </row>
    <row r="324" spans="1:18" x14ac:dyDescent="0.2">
      <c r="A324" s="340" t="s">
        <v>17</v>
      </c>
      <c r="B324" s="333"/>
      <c r="C324" s="333"/>
      <c r="D324" s="333"/>
      <c r="E324" s="333"/>
    </row>
    <row r="325" spans="1:18" x14ac:dyDescent="0.2">
      <c r="A325" s="340" t="s">
        <v>324</v>
      </c>
      <c r="B325" s="333"/>
      <c r="C325" s="333"/>
      <c r="D325" s="333"/>
      <c r="E325" s="333"/>
    </row>
    <row r="326" spans="1:18" x14ac:dyDescent="0.2">
      <c r="A326" s="340"/>
      <c r="B326" s="333"/>
    </row>
    <row r="327" spans="1:18" x14ac:dyDescent="0.2">
      <c r="A327" s="337" t="s">
        <v>325</v>
      </c>
      <c r="B327" s="333"/>
    </row>
    <row r="328" spans="1:18" x14ac:dyDescent="0.2">
      <c r="A328" s="337" t="s">
        <v>313</v>
      </c>
      <c r="B328" s="333"/>
    </row>
    <row r="329" spans="1:18" x14ac:dyDescent="0.2">
      <c r="A329" s="337" t="s">
        <v>78</v>
      </c>
      <c r="B329" s="333"/>
    </row>
    <row r="330" spans="1:18" x14ac:dyDescent="0.2">
      <c r="A330" s="337" t="s">
        <v>328</v>
      </c>
      <c r="B330" s="333"/>
    </row>
    <row r="331" spans="1:18" x14ac:dyDescent="0.2">
      <c r="A331" s="337" t="s">
        <v>329</v>
      </c>
      <c r="B331" s="333"/>
    </row>
    <row r="332" spans="1:18" x14ac:dyDescent="0.2">
      <c r="A332" s="337" t="s">
        <v>275</v>
      </c>
      <c r="B332" s="333"/>
    </row>
    <row r="333" spans="1:18" x14ac:dyDescent="0.2">
      <c r="A333" s="29"/>
    </row>
    <row r="334" spans="1:18" x14ac:dyDescent="0.2">
      <c r="A334" s="322" t="s">
        <v>40</v>
      </c>
      <c r="M334" s="322" t="s">
        <v>41</v>
      </c>
    </row>
    <row r="335" spans="1:18" x14ac:dyDescent="0.2">
      <c r="A335" s="322"/>
      <c r="M335" s="322"/>
    </row>
    <row r="336" spans="1:18" x14ac:dyDescent="0.2">
      <c r="A336" s="8" t="s">
        <v>352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8" t="s">
        <v>271</v>
      </c>
      <c r="N336" s="13"/>
      <c r="O336" s="13"/>
      <c r="P336" s="13"/>
      <c r="Q336" s="13"/>
      <c r="R336" s="13">
        <v>3</v>
      </c>
    </row>
    <row r="337" spans="1:18" x14ac:dyDescent="0.2"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8" t="s">
        <v>357</v>
      </c>
      <c r="N337" s="13"/>
      <c r="O337" s="13"/>
      <c r="P337" s="13"/>
      <c r="Q337" s="13"/>
      <c r="R337" s="13">
        <v>2</v>
      </c>
    </row>
    <row r="338" spans="1:18" x14ac:dyDescent="0.2"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8" t="s">
        <v>352</v>
      </c>
      <c r="R338">
        <v>2</v>
      </c>
    </row>
    <row r="339" spans="1:18" x14ac:dyDescent="0.2">
      <c r="A339" s="8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8" t="s">
        <v>278</v>
      </c>
      <c r="N339" s="13"/>
      <c r="O339" s="13"/>
      <c r="P339" s="13"/>
      <c r="Q339" s="13"/>
      <c r="R339" s="13">
        <v>2</v>
      </c>
    </row>
    <row r="340" spans="1:18" x14ac:dyDescent="0.2"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8" t="s">
        <v>346</v>
      </c>
      <c r="N340" s="13"/>
      <c r="O340" s="13"/>
      <c r="P340" s="13"/>
      <c r="Q340" s="13"/>
      <c r="R340" s="13">
        <v>2</v>
      </c>
    </row>
    <row r="341" spans="1:18" x14ac:dyDescent="0.2">
      <c r="A341" s="8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8" t="s">
        <v>358</v>
      </c>
      <c r="N341" s="13"/>
      <c r="O341" s="13"/>
      <c r="P341" s="13"/>
      <c r="Q341" s="13"/>
      <c r="R341" s="13">
        <v>2</v>
      </c>
    </row>
    <row r="342" spans="1:18" x14ac:dyDescent="0.2">
      <c r="A342" s="8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8" t="s">
        <v>297</v>
      </c>
      <c r="N342" s="13"/>
      <c r="O342" s="13"/>
      <c r="P342" s="13"/>
      <c r="Q342" s="13"/>
      <c r="R342" s="13"/>
    </row>
    <row r="343" spans="1:18" x14ac:dyDescent="0.2"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8" t="s">
        <v>366</v>
      </c>
      <c r="N343" s="13"/>
      <c r="O343" s="13"/>
      <c r="P343" s="13"/>
      <c r="Q343" s="13"/>
      <c r="R343" s="13"/>
    </row>
    <row r="344" spans="1:18" x14ac:dyDescent="0.2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8" t="s">
        <v>365</v>
      </c>
      <c r="N344" s="13"/>
      <c r="O344" s="13"/>
      <c r="P344" s="13"/>
      <c r="Q344" s="13"/>
      <c r="R344" s="13"/>
    </row>
    <row r="345" spans="1:18" x14ac:dyDescent="0.2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8" t="s">
        <v>374</v>
      </c>
    </row>
    <row r="346" spans="1:18" x14ac:dyDescent="0.2"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8" t="s">
        <v>360</v>
      </c>
      <c r="N346" s="13"/>
      <c r="O346" s="13"/>
      <c r="P346" s="13"/>
      <c r="Q346" s="13"/>
      <c r="R346" s="13"/>
    </row>
    <row r="347" spans="1:18" x14ac:dyDescent="0.2"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8" t="s">
        <v>373</v>
      </c>
      <c r="N347" s="13"/>
      <c r="O347" s="13"/>
      <c r="P347" s="13"/>
      <c r="Q347" s="13"/>
      <c r="R347" s="13"/>
    </row>
    <row r="348" spans="1:18" x14ac:dyDescent="0.2">
      <c r="A348" s="8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8" t="s">
        <v>362</v>
      </c>
      <c r="N348" s="13"/>
      <c r="O348" s="13"/>
      <c r="P348" s="13"/>
      <c r="Q348" s="13"/>
      <c r="R348" s="13"/>
    </row>
    <row r="349" spans="1:18" x14ac:dyDescent="0.2">
      <c r="A349" s="8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8" t="s">
        <v>369</v>
      </c>
      <c r="N349" s="13"/>
      <c r="O349" s="13"/>
      <c r="P349" s="13"/>
      <c r="Q349" s="13"/>
      <c r="R349" s="13"/>
    </row>
    <row r="350" spans="1:18" x14ac:dyDescent="0.2">
      <c r="A350" s="8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8" t="s">
        <v>358</v>
      </c>
    </row>
    <row r="351" spans="1:18" x14ac:dyDescent="0.2">
      <c r="A351" s="8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N351" s="13"/>
      <c r="O351" s="13"/>
      <c r="P351" s="13"/>
      <c r="Q351" s="13"/>
      <c r="R351" s="13"/>
    </row>
    <row r="352" spans="1:18" x14ac:dyDescent="0.2">
      <c r="A352" s="8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8"/>
      <c r="N352" s="13"/>
      <c r="O352" s="13"/>
      <c r="P352" s="13"/>
      <c r="Q352" s="13"/>
      <c r="R352" s="13"/>
    </row>
    <row r="353" spans="1:18" x14ac:dyDescent="0.2">
      <c r="A353" s="8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8"/>
      <c r="N353" s="13"/>
      <c r="O353" s="13"/>
      <c r="P353" s="13"/>
      <c r="Q353" s="13"/>
      <c r="R353" s="13"/>
    </row>
    <row r="354" spans="1:18" x14ac:dyDescent="0.2">
      <c r="A354" s="322"/>
      <c r="M354" s="322"/>
    </row>
    <row r="355" spans="1:18" x14ac:dyDescent="0.2">
      <c r="A355" s="13" t="s">
        <v>38</v>
      </c>
    </row>
    <row r="356" spans="1:18" ht="14.25" x14ac:dyDescent="0.2">
      <c r="A356" s="2"/>
    </row>
    <row r="357" spans="1:18" ht="14.25" x14ac:dyDescent="0.2">
      <c r="A357" s="2"/>
    </row>
    <row r="358" spans="1:18" ht="16.5" x14ac:dyDescent="0.25">
      <c r="A358" s="24" t="s">
        <v>16</v>
      </c>
    </row>
    <row r="359" spans="1:18" ht="16.5" x14ac:dyDescent="0.25">
      <c r="A359" s="24"/>
    </row>
    <row r="360" spans="1:18" ht="14.25" x14ac:dyDescent="0.2">
      <c r="A360" s="40" t="s">
        <v>123</v>
      </c>
    </row>
    <row r="361" spans="1:18" ht="14.25" x14ac:dyDescent="0.2">
      <c r="A361" s="40"/>
    </row>
    <row r="362" spans="1:18" ht="14.25" x14ac:dyDescent="0.2">
      <c r="A362" s="40" t="s">
        <v>176</v>
      </c>
    </row>
    <row r="363" spans="1:18" ht="14.25" x14ac:dyDescent="0.2">
      <c r="A363" s="40"/>
    </row>
    <row r="364" spans="1:18" x14ac:dyDescent="0.2">
      <c r="A364" s="8" t="s">
        <v>177</v>
      </c>
    </row>
    <row r="365" spans="1:18" ht="14.25" x14ac:dyDescent="0.2">
      <c r="A365" s="40"/>
    </row>
    <row r="366" spans="1:18" ht="14.25" x14ac:dyDescent="0.2">
      <c r="A366" s="40" t="s">
        <v>206</v>
      </c>
    </row>
    <row r="367" spans="1:18" ht="14.25" x14ac:dyDescent="0.2">
      <c r="A367" s="40" t="s">
        <v>248</v>
      </c>
    </row>
    <row r="368" spans="1:18" ht="15" x14ac:dyDescent="0.25">
      <c r="A368" s="40" t="s">
        <v>212</v>
      </c>
    </row>
  </sheetData>
  <mergeCells count="348">
    <mergeCell ref="K119:L119"/>
    <mergeCell ref="P119:Q119"/>
    <mergeCell ref="K175:L175"/>
    <mergeCell ref="P175:Q175"/>
    <mergeCell ref="U144:V146"/>
    <mergeCell ref="U163:V165"/>
    <mergeCell ref="U182:V184"/>
    <mergeCell ref="U200:V202"/>
    <mergeCell ref="U218:V220"/>
    <mergeCell ref="K210:L210"/>
    <mergeCell ref="P210:Q210"/>
    <mergeCell ref="K192:L192"/>
    <mergeCell ref="P192:Q192"/>
    <mergeCell ref="K190:L190"/>
    <mergeCell ref="P190:Q190"/>
    <mergeCell ref="K167:L167"/>
    <mergeCell ref="P167:Q167"/>
    <mergeCell ref="K169:L169"/>
    <mergeCell ref="P169:Q169"/>
    <mergeCell ref="K153:L153"/>
    <mergeCell ref="P153:Q153"/>
    <mergeCell ref="K155:L155"/>
    <mergeCell ref="P155:Q155"/>
    <mergeCell ref="K156:L156"/>
    <mergeCell ref="U52:V54"/>
    <mergeCell ref="U71:V73"/>
    <mergeCell ref="U89:V91"/>
    <mergeCell ref="U107:V109"/>
    <mergeCell ref="U125:V127"/>
    <mergeCell ref="K207:L207"/>
    <mergeCell ref="P207:Q207"/>
    <mergeCell ref="K208:L208"/>
    <mergeCell ref="P208:Q208"/>
    <mergeCell ref="K204:L204"/>
    <mergeCell ref="P204:Q204"/>
    <mergeCell ref="K205:L205"/>
    <mergeCell ref="P205:Q205"/>
    <mergeCell ref="K206:L206"/>
    <mergeCell ref="P206:Q206"/>
    <mergeCell ref="K189:L189"/>
    <mergeCell ref="P189:Q189"/>
    <mergeCell ref="P195:Q195"/>
    <mergeCell ref="K188:L188"/>
    <mergeCell ref="P188:Q188"/>
    <mergeCell ref="K191:L191"/>
    <mergeCell ref="P191:Q191"/>
    <mergeCell ref="K193:L193"/>
    <mergeCell ref="P193:Q193"/>
    <mergeCell ref="G308:H308"/>
    <mergeCell ref="G309:H309"/>
    <mergeCell ref="G310:H310"/>
    <mergeCell ref="G311:H311"/>
    <mergeCell ref="K231:L231"/>
    <mergeCell ref="P231:Q231"/>
    <mergeCell ref="I307:J307"/>
    <mergeCell ref="I308:J308"/>
    <mergeCell ref="I309:J309"/>
    <mergeCell ref="I310:J310"/>
    <mergeCell ref="I311:J311"/>
    <mergeCell ref="K227:L227"/>
    <mergeCell ref="K224:L224"/>
    <mergeCell ref="K222:L222"/>
    <mergeCell ref="P222:Q222"/>
    <mergeCell ref="K225:L225"/>
    <mergeCell ref="K223:L223"/>
    <mergeCell ref="A234:G234"/>
    <mergeCell ref="G307:H307"/>
    <mergeCell ref="K226:L226"/>
    <mergeCell ref="K228:L228"/>
    <mergeCell ref="K229:L229"/>
    <mergeCell ref="P223:Q223"/>
    <mergeCell ref="P224:Q224"/>
    <mergeCell ref="P225:Q225"/>
    <mergeCell ref="P226:Q226"/>
    <mergeCell ref="P227:Q227"/>
    <mergeCell ref="P228:Q228"/>
    <mergeCell ref="P229:Q229"/>
    <mergeCell ref="A216:G216"/>
    <mergeCell ref="R218:T219"/>
    <mergeCell ref="B220:H221"/>
    <mergeCell ref="I220:J220"/>
    <mergeCell ref="K220:L221"/>
    <mergeCell ref="N220:O220"/>
    <mergeCell ref="P220:Q221"/>
    <mergeCell ref="R220:T220"/>
    <mergeCell ref="K209:L209"/>
    <mergeCell ref="P209:Q209"/>
    <mergeCell ref="K211:L211"/>
    <mergeCell ref="P211:Q211"/>
    <mergeCell ref="K212:L212"/>
    <mergeCell ref="P212:Q212"/>
    <mergeCell ref="A198:G198"/>
    <mergeCell ref="R200:T201"/>
    <mergeCell ref="B202:H203"/>
    <mergeCell ref="I202:J202"/>
    <mergeCell ref="K202:L203"/>
    <mergeCell ref="N202:O202"/>
    <mergeCell ref="P202:Q203"/>
    <mergeCell ref="R202:T202"/>
    <mergeCell ref="K194:L194"/>
    <mergeCell ref="P194:Q194"/>
    <mergeCell ref="A179:G179"/>
    <mergeCell ref="R182:T183"/>
    <mergeCell ref="B184:H185"/>
    <mergeCell ref="I184:J184"/>
    <mergeCell ref="K184:L185"/>
    <mergeCell ref="N184:O184"/>
    <mergeCell ref="P184:Q185"/>
    <mergeCell ref="R184:T184"/>
    <mergeCell ref="K187:L187"/>
    <mergeCell ref="P187:Q187"/>
    <mergeCell ref="K186:L186"/>
    <mergeCell ref="P186:Q186"/>
    <mergeCell ref="A160:G160"/>
    <mergeCell ref="R163:T164"/>
    <mergeCell ref="B165:H166"/>
    <mergeCell ref="I165:J165"/>
    <mergeCell ref="K165:L166"/>
    <mergeCell ref="N165:O165"/>
    <mergeCell ref="P165:Q166"/>
    <mergeCell ref="R165:T165"/>
    <mergeCell ref="K168:L168"/>
    <mergeCell ref="P156:Q156"/>
    <mergeCell ref="K151:L151"/>
    <mergeCell ref="P151:Q151"/>
    <mergeCell ref="K154:L154"/>
    <mergeCell ref="P154:Q154"/>
    <mergeCell ref="K152:L152"/>
    <mergeCell ref="P152:Q152"/>
    <mergeCell ref="K148:L148"/>
    <mergeCell ref="P148:Q148"/>
    <mergeCell ref="K149:L149"/>
    <mergeCell ref="P149:Q149"/>
    <mergeCell ref="K150:L150"/>
    <mergeCell ref="P150:Q150"/>
    <mergeCell ref="P138:Q138"/>
    <mergeCell ref="A141:G141"/>
    <mergeCell ref="R144:T145"/>
    <mergeCell ref="B146:H147"/>
    <mergeCell ref="I146:J146"/>
    <mergeCell ref="K146:L147"/>
    <mergeCell ref="N146:O146"/>
    <mergeCell ref="P146:Q147"/>
    <mergeCell ref="R146:T146"/>
    <mergeCell ref="K135:L135"/>
    <mergeCell ref="P135:Q135"/>
    <mergeCell ref="K136:L136"/>
    <mergeCell ref="P136:Q136"/>
    <mergeCell ref="K137:L137"/>
    <mergeCell ref="P137:Q137"/>
    <mergeCell ref="K132:L132"/>
    <mergeCell ref="P132:Q132"/>
    <mergeCell ref="K133:L133"/>
    <mergeCell ref="P133:Q133"/>
    <mergeCell ref="K134:L134"/>
    <mergeCell ref="P134:Q134"/>
    <mergeCell ref="K129:L129"/>
    <mergeCell ref="P129:Q129"/>
    <mergeCell ref="K130:L130"/>
    <mergeCell ref="P130:Q130"/>
    <mergeCell ref="K131:L131"/>
    <mergeCell ref="P131:Q131"/>
    <mergeCell ref="A123:G123"/>
    <mergeCell ref="R125:T126"/>
    <mergeCell ref="B127:H128"/>
    <mergeCell ref="I127:J127"/>
    <mergeCell ref="K127:L128"/>
    <mergeCell ref="N127:O127"/>
    <mergeCell ref="P127:Q128"/>
    <mergeCell ref="R127:T127"/>
    <mergeCell ref="K117:L117"/>
    <mergeCell ref="P117:Q117"/>
    <mergeCell ref="K118:L118"/>
    <mergeCell ref="P118:Q118"/>
    <mergeCell ref="K115:L115"/>
    <mergeCell ref="P115:Q115"/>
    <mergeCell ref="K116:L116"/>
    <mergeCell ref="P116:Q116"/>
    <mergeCell ref="K114:L114"/>
    <mergeCell ref="P114:Q114"/>
    <mergeCell ref="K111:L111"/>
    <mergeCell ref="P111:Q111"/>
    <mergeCell ref="K113:L113"/>
    <mergeCell ref="P113:Q113"/>
    <mergeCell ref="K112:L112"/>
    <mergeCell ref="P112:Q112"/>
    <mergeCell ref="P102:Q102"/>
    <mergeCell ref="A105:G105"/>
    <mergeCell ref="R107:T108"/>
    <mergeCell ref="B109:H110"/>
    <mergeCell ref="I109:J109"/>
    <mergeCell ref="K109:L110"/>
    <mergeCell ref="N109:O109"/>
    <mergeCell ref="P109:Q110"/>
    <mergeCell ref="R109:T109"/>
    <mergeCell ref="A87:G87"/>
    <mergeCell ref="R89:T90"/>
    <mergeCell ref="B91:H92"/>
    <mergeCell ref="I91:J91"/>
    <mergeCell ref="K91:L92"/>
    <mergeCell ref="N91:O91"/>
    <mergeCell ref="P91:Q92"/>
    <mergeCell ref="R91:T91"/>
    <mergeCell ref="K101:L101"/>
    <mergeCell ref="P101:Q101"/>
    <mergeCell ref="K100:L100"/>
    <mergeCell ref="P100:Q100"/>
    <mergeCell ref="K97:L97"/>
    <mergeCell ref="P97:Q97"/>
    <mergeCell ref="K99:L99"/>
    <mergeCell ref="P99:Q99"/>
    <mergeCell ref="K98:L98"/>
    <mergeCell ref="P98:Q98"/>
    <mergeCell ref="R71:T72"/>
    <mergeCell ref="B73:H74"/>
    <mergeCell ref="I73:J73"/>
    <mergeCell ref="K73:L74"/>
    <mergeCell ref="N73:O73"/>
    <mergeCell ref="P73:Q74"/>
    <mergeCell ref="R73:T73"/>
    <mergeCell ref="K82:L82"/>
    <mergeCell ref="P82:Q82"/>
    <mergeCell ref="K78:L78"/>
    <mergeCell ref="P78:Q78"/>
    <mergeCell ref="K79:L79"/>
    <mergeCell ref="P79:Q79"/>
    <mergeCell ref="K80:L80"/>
    <mergeCell ref="P80:Q80"/>
    <mergeCell ref="K76:L76"/>
    <mergeCell ref="P76:Q76"/>
    <mergeCell ref="K77:L77"/>
    <mergeCell ref="P77:Q77"/>
    <mergeCell ref="K81:L81"/>
    <mergeCell ref="P81:Q81"/>
    <mergeCell ref="A68:G68"/>
    <mergeCell ref="K61:L61"/>
    <mergeCell ref="P61:Q61"/>
    <mergeCell ref="K62:L62"/>
    <mergeCell ref="P62:Q62"/>
    <mergeCell ref="K63:L63"/>
    <mergeCell ref="P63:Q63"/>
    <mergeCell ref="K75:L75"/>
    <mergeCell ref="P75:Q75"/>
    <mergeCell ref="R52:T53"/>
    <mergeCell ref="B54:H55"/>
    <mergeCell ref="I54:J54"/>
    <mergeCell ref="K54:L55"/>
    <mergeCell ref="N54:O54"/>
    <mergeCell ref="U30:V32"/>
    <mergeCell ref="A8:E8"/>
    <mergeCell ref="F8:G8"/>
    <mergeCell ref="N8:Q8"/>
    <mergeCell ref="A46:G46"/>
    <mergeCell ref="P36:Q36"/>
    <mergeCell ref="R30:T31"/>
    <mergeCell ref="B32:H33"/>
    <mergeCell ref="I32:J32"/>
    <mergeCell ref="K32:L33"/>
    <mergeCell ref="P32:Q33"/>
    <mergeCell ref="R32:T32"/>
    <mergeCell ref="K38:L38"/>
    <mergeCell ref="K40:L40"/>
    <mergeCell ref="K39:L39"/>
    <mergeCell ref="K35:L35"/>
    <mergeCell ref="P38:Q38"/>
    <mergeCell ref="P54:Q55"/>
    <mergeCell ref="R54:T54"/>
    <mergeCell ref="A3:E4"/>
    <mergeCell ref="H5:I5"/>
    <mergeCell ref="K5:L5"/>
    <mergeCell ref="F7:G7"/>
    <mergeCell ref="A14:E14"/>
    <mergeCell ref="F14:G14"/>
    <mergeCell ref="N14:Q14"/>
    <mergeCell ref="A17:E17"/>
    <mergeCell ref="F17:G17"/>
    <mergeCell ref="N17:Q17"/>
    <mergeCell ref="F6:G6"/>
    <mergeCell ref="N6:P6"/>
    <mergeCell ref="A15:E15"/>
    <mergeCell ref="F15:G15"/>
    <mergeCell ref="N15:Q15"/>
    <mergeCell ref="A16:E16"/>
    <mergeCell ref="A13:E13"/>
    <mergeCell ref="F13:G13"/>
    <mergeCell ref="N13:Q13"/>
    <mergeCell ref="F16:G16"/>
    <mergeCell ref="A9:E9"/>
    <mergeCell ref="F9:G9"/>
    <mergeCell ref="N9:Q9"/>
    <mergeCell ref="F10:G10"/>
    <mergeCell ref="A11:E11"/>
    <mergeCell ref="F11:G11"/>
    <mergeCell ref="N11:Q11"/>
    <mergeCell ref="A12:E12"/>
    <mergeCell ref="F12:G12"/>
    <mergeCell ref="N12:Q12"/>
    <mergeCell ref="P37:Q37"/>
    <mergeCell ref="K37:L37"/>
    <mergeCell ref="A18:E18"/>
    <mergeCell ref="F18:G18"/>
    <mergeCell ref="N18:Q18"/>
    <mergeCell ref="M32:M33"/>
    <mergeCell ref="N32:O32"/>
    <mergeCell ref="K34:L34"/>
    <mergeCell ref="P34:Q34"/>
    <mergeCell ref="K83:L83"/>
    <mergeCell ref="P83:Q83"/>
    <mergeCell ref="K96:L96"/>
    <mergeCell ref="P96:Q96"/>
    <mergeCell ref="K93:L93"/>
    <mergeCell ref="P93:Q93"/>
    <mergeCell ref="K94:L94"/>
    <mergeCell ref="P94:Q94"/>
    <mergeCell ref="K95:L95"/>
    <mergeCell ref="P95:Q95"/>
    <mergeCell ref="P84:Q84"/>
    <mergeCell ref="P40:Q40"/>
    <mergeCell ref="P39:Q39"/>
    <mergeCell ref="P35:Q35"/>
    <mergeCell ref="P41:Q41"/>
    <mergeCell ref="K36:L36"/>
    <mergeCell ref="K41:L41"/>
    <mergeCell ref="K64:L64"/>
    <mergeCell ref="P64:Q64"/>
    <mergeCell ref="K56:L56"/>
    <mergeCell ref="K58:L58"/>
    <mergeCell ref="P58:Q58"/>
    <mergeCell ref="K59:L59"/>
    <mergeCell ref="P59:Q59"/>
    <mergeCell ref="K60:L60"/>
    <mergeCell ref="P60:Q60"/>
    <mergeCell ref="P56:Q56"/>
    <mergeCell ref="K57:L57"/>
    <mergeCell ref="P57:Q57"/>
    <mergeCell ref="K42:L42"/>
    <mergeCell ref="P42:Q42"/>
    <mergeCell ref="K173:L173"/>
    <mergeCell ref="K171:L171"/>
    <mergeCell ref="K172:L172"/>
    <mergeCell ref="K170:L170"/>
    <mergeCell ref="K174:L174"/>
    <mergeCell ref="P168:Q168"/>
    <mergeCell ref="P173:Q173"/>
    <mergeCell ref="P174:Q174"/>
    <mergeCell ref="P171:Q171"/>
    <mergeCell ref="P170:Q170"/>
    <mergeCell ref="P172:Q172"/>
  </mergeCells>
  <conditionalFormatting sqref="H124 H141:H143 M7 M9:M10">
    <cfRule type="cellIs" dxfId="254" priority="633" operator="between">
      <formula>4.75</formula>
      <formula>5.05</formula>
    </cfRule>
    <cfRule type="cellIs" dxfId="253" priority="634" operator="lessThan">
      <formula>4.75</formula>
    </cfRule>
    <cfRule type="cellIs" dxfId="252" priority="635" operator="greaterThan">
      <formula>5.05</formula>
    </cfRule>
  </conditionalFormatting>
  <conditionalFormatting sqref="M16">
    <cfRule type="cellIs" dxfId="251" priority="630" operator="between">
      <formula>4.75</formula>
      <formula>5.05</formula>
    </cfRule>
    <cfRule type="cellIs" dxfId="250" priority="631" operator="lessThan">
      <formula>4.75</formula>
    </cfRule>
    <cfRule type="cellIs" dxfId="249" priority="632" operator="greaterThan">
      <formula>5.05</formula>
    </cfRule>
  </conditionalFormatting>
  <conditionalFormatting sqref="H123">
    <cfRule type="cellIs" dxfId="248" priority="627" operator="between">
      <formula>4.75</formula>
      <formula>5.05</formula>
    </cfRule>
    <cfRule type="cellIs" dxfId="247" priority="628" operator="lessThan">
      <formula>4.75</formula>
    </cfRule>
    <cfRule type="cellIs" dxfId="246" priority="629" operator="greaterThan">
      <formula>5.05</formula>
    </cfRule>
  </conditionalFormatting>
  <conditionalFormatting sqref="M14">
    <cfRule type="cellIs" dxfId="245" priority="621" operator="between">
      <formula>4.75</formula>
      <formula>5.05</formula>
    </cfRule>
    <cfRule type="cellIs" dxfId="244" priority="622" operator="lessThan">
      <formula>4.75</formula>
    </cfRule>
    <cfRule type="cellIs" dxfId="243" priority="623" operator="greaterThan">
      <formula>5.05</formula>
    </cfRule>
  </conditionalFormatting>
  <conditionalFormatting sqref="M11">
    <cfRule type="cellIs" dxfId="242" priority="618" operator="between">
      <formula>4.75</formula>
      <formula>5.05</formula>
    </cfRule>
    <cfRule type="cellIs" dxfId="241" priority="619" operator="lessThan">
      <formula>4.75</formula>
    </cfRule>
    <cfRule type="cellIs" dxfId="240" priority="620" operator="greaterThan">
      <formula>5.05</formula>
    </cfRule>
  </conditionalFormatting>
  <conditionalFormatting sqref="M13">
    <cfRule type="cellIs" dxfId="239" priority="615" operator="between">
      <formula>4.75</formula>
      <formula>5.05</formula>
    </cfRule>
    <cfRule type="cellIs" dxfId="238" priority="616" operator="lessThan">
      <formula>4.75</formula>
    </cfRule>
    <cfRule type="cellIs" dxfId="237" priority="617" operator="greaterThan">
      <formula>5.05</formula>
    </cfRule>
  </conditionalFormatting>
  <conditionalFormatting sqref="M8">
    <cfRule type="cellIs" dxfId="236" priority="612" operator="between">
      <formula>4.75</formula>
      <formula>5.05</formula>
    </cfRule>
    <cfRule type="cellIs" dxfId="235" priority="613" operator="lessThan">
      <formula>4.75</formula>
    </cfRule>
    <cfRule type="cellIs" dxfId="234" priority="614" operator="greaterThan">
      <formula>5.05</formula>
    </cfRule>
  </conditionalFormatting>
  <conditionalFormatting sqref="M12">
    <cfRule type="cellIs" dxfId="233" priority="609" operator="between">
      <formula>4.75</formula>
      <formula>5.05</formula>
    </cfRule>
    <cfRule type="cellIs" dxfId="232" priority="610" operator="lessThan">
      <formula>4.75</formula>
    </cfRule>
    <cfRule type="cellIs" dxfId="231" priority="611" operator="greaterThan">
      <formula>5.05</formula>
    </cfRule>
  </conditionalFormatting>
  <conditionalFormatting sqref="M15">
    <cfRule type="cellIs" dxfId="230" priority="606" operator="between">
      <formula>4.75</formula>
      <formula>5.05</formula>
    </cfRule>
    <cfRule type="cellIs" dxfId="229" priority="607" operator="lessThan">
      <formula>4.75</formula>
    </cfRule>
    <cfRule type="cellIs" dxfId="228" priority="608" operator="greaterThan">
      <formula>5.05</formula>
    </cfRule>
  </conditionalFormatting>
  <conditionalFormatting sqref="M17">
    <cfRule type="cellIs" dxfId="227" priority="603" operator="between">
      <formula>4.75</formula>
      <formula>5.05</formula>
    </cfRule>
    <cfRule type="cellIs" dxfId="226" priority="604" operator="lessThan">
      <formula>4.75</formula>
    </cfRule>
    <cfRule type="cellIs" dxfId="225" priority="605" operator="greaterThan">
      <formula>5.05</formula>
    </cfRule>
  </conditionalFormatting>
  <conditionalFormatting sqref="A115">
    <cfRule type="colorScale" priority="602">
      <colorScale>
        <cfvo type="num" val="2"/>
        <cfvo type="num" val="7.5"/>
        <color theme="9" tint="0.39997558519241921"/>
        <color rgb="FF99FF66"/>
      </colorScale>
    </cfRule>
  </conditionalFormatting>
  <conditionalFormatting sqref="A112">
    <cfRule type="colorScale" priority="601">
      <colorScale>
        <cfvo type="num" val="2"/>
        <cfvo type="num" val="7.5"/>
        <color theme="9" tint="0.39997558519241921"/>
        <color rgb="FF99FF66"/>
      </colorScale>
    </cfRule>
  </conditionalFormatting>
  <conditionalFormatting sqref="A115">
    <cfRule type="colorScale" priority="600">
      <colorScale>
        <cfvo type="num" val="2"/>
        <cfvo type="num" val="7.5"/>
        <color theme="9" tint="0.39997558519241921"/>
        <color rgb="FF99FF66"/>
      </colorScale>
    </cfRule>
  </conditionalFormatting>
  <conditionalFormatting sqref="A112">
    <cfRule type="colorScale" priority="599">
      <colorScale>
        <cfvo type="num" val="2"/>
        <cfvo type="num" val="7.5"/>
        <color theme="9" tint="0.39997558519241921"/>
        <color rgb="FF99FF66"/>
      </colorScale>
    </cfRule>
  </conditionalFormatting>
  <conditionalFormatting sqref="A119">
    <cfRule type="colorScale" priority="597">
      <colorScale>
        <cfvo type="num" val="2"/>
        <cfvo type="num" val="7.5"/>
        <color theme="9" tint="0.39997558519241921"/>
        <color rgb="FF99FF66"/>
      </colorScale>
    </cfRule>
  </conditionalFormatting>
  <conditionalFormatting sqref="A119">
    <cfRule type="colorScale" priority="596">
      <colorScale>
        <cfvo type="num" val="2"/>
        <cfvo type="num" val="7.5"/>
        <color theme="9" tint="0.39997558519241921"/>
        <color rgb="FF99FF66"/>
      </colorScale>
    </cfRule>
  </conditionalFormatting>
  <conditionalFormatting sqref="A111">
    <cfRule type="colorScale" priority="595">
      <colorScale>
        <cfvo type="num" val="2"/>
        <cfvo type="num" val="7.5"/>
        <color theme="9" tint="0.39997558519241921"/>
        <color rgb="FF99FF66"/>
      </colorScale>
    </cfRule>
  </conditionalFormatting>
  <conditionalFormatting sqref="A112">
    <cfRule type="colorScale" priority="594">
      <colorScale>
        <cfvo type="num" val="2"/>
        <cfvo type="num" val="7.5"/>
        <color theme="9" tint="0.39997558519241921"/>
        <color rgb="FF99FF66"/>
      </colorScale>
    </cfRule>
  </conditionalFormatting>
  <conditionalFormatting sqref="A112">
    <cfRule type="colorScale" priority="592">
      <colorScale>
        <cfvo type="num" val="2"/>
        <cfvo type="num" val="7.5"/>
        <color theme="9" tint="0.39997558519241921"/>
        <color rgb="FF99FF66"/>
      </colorScale>
    </cfRule>
  </conditionalFormatting>
  <conditionalFormatting sqref="A119">
    <cfRule type="colorScale" priority="590">
      <colorScale>
        <cfvo type="num" val="2"/>
        <cfvo type="num" val="7.5"/>
        <color theme="9" tint="0.39997558519241921"/>
        <color rgb="FF99FF66"/>
      </colorScale>
    </cfRule>
  </conditionalFormatting>
  <conditionalFormatting sqref="A119">
    <cfRule type="colorScale" priority="589">
      <colorScale>
        <cfvo type="num" val="2"/>
        <cfvo type="num" val="7.5"/>
        <color theme="9" tint="0.39997558519241921"/>
        <color rgb="FF99FF66"/>
      </colorScale>
    </cfRule>
  </conditionalFormatting>
  <conditionalFormatting sqref="A115">
    <cfRule type="colorScale" priority="588">
      <colorScale>
        <cfvo type="num" val="2"/>
        <cfvo type="num" val="7.5"/>
        <color theme="9" tint="0.39997558519241921"/>
        <color rgb="FF99FF66"/>
      </colorScale>
    </cfRule>
  </conditionalFormatting>
  <conditionalFormatting sqref="A117">
    <cfRule type="colorScale" priority="587">
      <colorScale>
        <cfvo type="num" val="2"/>
        <cfvo type="num" val="7.5"/>
        <color theme="9" tint="0.39997558519241921"/>
        <color rgb="FF99FF66"/>
      </colorScale>
    </cfRule>
  </conditionalFormatting>
  <conditionalFormatting sqref="A117">
    <cfRule type="colorScale" priority="586">
      <colorScale>
        <cfvo type="num" val="2"/>
        <cfvo type="num" val="7.5"/>
        <color theme="9" tint="0.39997558519241921"/>
        <color rgb="FF99FF66"/>
      </colorScale>
    </cfRule>
  </conditionalFormatting>
  <conditionalFormatting sqref="A117">
    <cfRule type="colorScale" priority="585">
      <colorScale>
        <cfvo type="num" val="2"/>
        <cfvo type="num" val="7.5"/>
        <color theme="9" tint="0.39997558519241921"/>
        <color rgb="FF99FF66"/>
      </colorScale>
    </cfRule>
  </conditionalFormatting>
  <conditionalFormatting sqref="A134">
    <cfRule type="colorScale" priority="558">
      <colorScale>
        <cfvo type="num" val="2"/>
        <cfvo type="num" val="7.5"/>
        <color theme="9" tint="0.39997558519241921"/>
        <color rgb="FF99FF66"/>
      </colorScale>
    </cfRule>
  </conditionalFormatting>
  <conditionalFormatting sqref="A134">
    <cfRule type="colorScale" priority="557">
      <colorScale>
        <cfvo type="num" val="2"/>
        <cfvo type="num" val="7.5"/>
        <color theme="9" tint="0.39997558519241921"/>
        <color rgb="FF99FF66"/>
      </colorScale>
    </cfRule>
  </conditionalFormatting>
  <conditionalFormatting sqref="A134">
    <cfRule type="colorScale" priority="556">
      <colorScale>
        <cfvo type="num" val="2"/>
        <cfvo type="num" val="7.5"/>
        <color theme="9" tint="0.39997558519241921"/>
        <color rgb="FF99FF66"/>
      </colorScale>
    </cfRule>
  </conditionalFormatting>
  <conditionalFormatting sqref="A129">
    <cfRule type="colorScale" priority="555">
      <colorScale>
        <cfvo type="num" val="2"/>
        <cfvo type="num" val="7.5"/>
        <color theme="9" tint="0.39997558519241921"/>
        <color rgb="FF99FF66"/>
      </colorScale>
    </cfRule>
  </conditionalFormatting>
  <conditionalFormatting sqref="P62 P129:Q129 P211 P149:Q149 P156 P150:P152 P57:Q59 P117 P111:Q113 P115:Q115">
    <cfRule type="cellIs" dxfId="224" priority="584" operator="greaterThan">
      <formula>0.6</formula>
    </cfRule>
  </conditionalFormatting>
  <conditionalFormatting sqref="A229">
    <cfRule type="colorScale" priority="482">
      <colorScale>
        <cfvo type="num" val="2"/>
        <cfvo type="num" val="7.5"/>
        <color theme="9" tint="0.39997558519241921"/>
        <color rgb="FF99FF66"/>
      </colorScale>
    </cfRule>
  </conditionalFormatting>
  <conditionalFormatting sqref="A228">
    <cfRule type="colorScale" priority="479">
      <colorScale>
        <cfvo type="num" val="2"/>
        <cfvo type="num" val="7.5"/>
        <color theme="9" tint="0.39997558519241921"/>
        <color rgb="FF99FF66"/>
      </colorScale>
    </cfRule>
  </conditionalFormatting>
  <conditionalFormatting sqref="A113">
    <cfRule type="colorScale" priority="583">
      <colorScale>
        <cfvo type="num" val="2"/>
        <cfvo type="num" val="7.5"/>
        <color theme="9" tint="0.39997558519241921"/>
        <color rgb="FF99FF66"/>
      </colorScale>
    </cfRule>
  </conditionalFormatting>
  <conditionalFormatting sqref="K111:L111 K191 K224:K225 K227:K228">
    <cfRule type="cellIs" dxfId="223" priority="582" operator="greaterThan">
      <formula>6</formula>
    </cfRule>
  </conditionalFormatting>
  <conditionalFormatting sqref="K113:L113">
    <cfRule type="cellIs" dxfId="222" priority="581" operator="greaterThan">
      <formula>6</formula>
    </cfRule>
  </conditionalFormatting>
  <conditionalFormatting sqref="K119">
    <cfRule type="cellIs" dxfId="221" priority="580" operator="greaterThan">
      <formula>6</formula>
    </cfRule>
  </conditionalFormatting>
  <conditionalFormatting sqref="A192">
    <cfRule type="colorScale" priority="409">
      <colorScale>
        <cfvo type="num" val="2"/>
        <cfvo type="num" val="7.5"/>
        <color theme="9" tint="0.39997558519241921"/>
        <color rgb="FF99FF66"/>
      </colorScale>
    </cfRule>
  </conditionalFormatting>
  <conditionalFormatting sqref="A192">
    <cfRule type="colorScale" priority="410">
      <colorScale>
        <cfvo type="num" val="2"/>
        <cfvo type="num" val="7.5"/>
        <color theme="9" tint="0.39997558519241921"/>
        <color rgb="FF99FF66"/>
      </colorScale>
    </cfRule>
  </conditionalFormatting>
  <conditionalFormatting sqref="A40">
    <cfRule type="colorScale" priority="373">
      <colorScale>
        <cfvo type="num" val="2"/>
        <cfvo type="num" val="7.5"/>
        <color theme="9" tint="0.39997558519241921"/>
        <color rgb="FF99FF66"/>
      </colorScale>
    </cfRule>
  </conditionalFormatting>
  <conditionalFormatting sqref="A40">
    <cfRule type="colorScale" priority="372">
      <colorScale>
        <cfvo type="num" val="2"/>
        <cfvo type="num" val="7.5"/>
        <color theme="9" tint="0.39997558519241921"/>
        <color rgb="FF99FF66"/>
      </colorScale>
    </cfRule>
  </conditionalFormatting>
  <conditionalFormatting sqref="A38">
    <cfRule type="colorScale" priority="356">
      <colorScale>
        <cfvo type="num" val="2"/>
        <cfvo type="num" val="7.5"/>
        <color theme="9" tint="0.39997558519241921"/>
        <color rgb="FF99FF66"/>
      </colorScale>
    </cfRule>
  </conditionalFormatting>
  <conditionalFormatting sqref="H216">
    <cfRule type="cellIs" dxfId="220" priority="577" operator="between">
      <formula>4.75</formula>
      <formula>5.05</formula>
    </cfRule>
    <cfRule type="cellIs" dxfId="219" priority="578" operator="lessThan">
      <formula>4.75</formula>
    </cfRule>
    <cfRule type="cellIs" dxfId="218" priority="579" operator="greaterThan">
      <formula>5.05</formula>
    </cfRule>
  </conditionalFormatting>
  <conditionalFormatting sqref="K204:L204">
    <cfRule type="cellIs" dxfId="217" priority="576" operator="greaterThan">
      <formula>6</formula>
    </cfRule>
  </conditionalFormatting>
  <conditionalFormatting sqref="K205:L205">
    <cfRule type="cellIs" dxfId="216" priority="575" operator="greaterThan">
      <formula>6</formula>
    </cfRule>
  </conditionalFormatting>
  <conditionalFormatting sqref="K210">
    <cfRule type="cellIs" dxfId="215" priority="574" operator="greaterThan">
      <formula>6</formula>
    </cfRule>
  </conditionalFormatting>
  <conditionalFormatting sqref="K208">
    <cfRule type="cellIs" dxfId="214" priority="573" operator="greaterThan">
      <formula>6</formula>
    </cfRule>
  </conditionalFormatting>
  <conditionalFormatting sqref="K206">
    <cfRule type="cellIs" dxfId="213" priority="572" operator="greaterThan">
      <formula>6</formula>
    </cfRule>
  </conditionalFormatting>
  <conditionalFormatting sqref="K211">
    <cfRule type="cellIs" dxfId="212" priority="571" operator="greaterThan">
      <formula>6</formula>
    </cfRule>
  </conditionalFormatting>
  <conditionalFormatting sqref="A132">
    <cfRule type="colorScale" priority="567">
      <colorScale>
        <cfvo type="num" val="2"/>
        <cfvo type="num" val="7.5"/>
        <color theme="9" tint="0.39997558519241921"/>
        <color rgb="FF99FF66"/>
      </colorScale>
    </cfRule>
  </conditionalFormatting>
  <conditionalFormatting sqref="A132">
    <cfRule type="colorScale" priority="566">
      <colorScale>
        <cfvo type="num" val="2"/>
        <cfvo type="num" val="7.5"/>
        <color theme="9" tint="0.39997558519241921"/>
        <color rgb="FF99FF66"/>
      </colorScale>
    </cfRule>
  </conditionalFormatting>
  <conditionalFormatting sqref="A135">
    <cfRule type="colorScale" priority="565">
      <colorScale>
        <cfvo type="num" val="2"/>
        <cfvo type="num" val="7.5"/>
        <color theme="9" tint="0.39997558519241921"/>
        <color rgb="FF99FF66"/>
      </colorScale>
    </cfRule>
  </conditionalFormatting>
  <conditionalFormatting sqref="A135">
    <cfRule type="colorScale" priority="564">
      <colorScale>
        <cfvo type="num" val="2"/>
        <cfvo type="num" val="7.5"/>
        <color theme="9" tint="0.39997558519241921"/>
        <color rgb="FF99FF66"/>
      </colorScale>
    </cfRule>
  </conditionalFormatting>
  <conditionalFormatting sqref="A130">
    <cfRule type="colorScale" priority="563">
      <colorScale>
        <cfvo type="num" val="2"/>
        <cfvo type="num" val="7.5"/>
        <color theme="9" tint="0.39997558519241921"/>
        <color rgb="FF99FF66"/>
      </colorScale>
    </cfRule>
  </conditionalFormatting>
  <conditionalFormatting sqref="A132">
    <cfRule type="colorScale" priority="560">
      <colorScale>
        <cfvo type="num" val="2"/>
        <cfvo type="num" val="7.5"/>
        <color theme="9" tint="0.39997558519241921"/>
        <color rgb="FF99FF66"/>
      </colorScale>
    </cfRule>
  </conditionalFormatting>
  <conditionalFormatting sqref="A135">
    <cfRule type="colorScale" priority="562">
      <colorScale>
        <cfvo type="num" val="2"/>
        <cfvo type="num" val="7.5"/>
        <color theme="9" tint="0.39997558519241921"/>
        <color rgb="FF99FF66"/>
      </colorScale>
    </cfRule>
  </conditionalFormatting>
  <conditionalFormatting sqref="A135">
    <cfRule type="colorScale" priority="561">
      <colorScale>
        <cfvo type="num" val="2"/>
        <cfvo type="num" val="7.5"/>
        <color theme="9" tint="0.39997558519241921"/>
        <color rgb="FF99FF66"/>
      </colorScale>
    </cfRule>
  </conditionalFormatting>
  <conditionalFormatting sqref="A131">
    <cfRule type="colorScale" priority="559">
      <colorScale>
        <cfvo type="num" val="2"/>
        <cfvo type="num" val="7.5"/>
        <color theme="9" tint="0.39997558519241921"/>
        <color rgb="FF99FF66"/>
      </colorScale>
    </cfRule>
  </conditionalFormatting>
  <conditionalFormatting sqref="K130:L130">
    <cfRule type="cellIs" dxfId="211" priority="554" operator="greaterThan">
      <formula>6</formula>
    </cfRule>
  </conditionalFormatting>
  <conditionalFormatting sqref="K129:L129">
    <cfRule type="cellIs" dxfId="210" priority="553" operator="greaterThan">
      <formula>6</formula>
    </cfRule>
  </conditionalFormatting>
  <conditionalFormatting sqref="K131:L131">
    <cfRule type="cellIs" dxfId="209" priority="552" operator="greaterThan">
      <formula>6</formula>
    </cfRule>
  </conditionalFormatting>
  <conditionalFormatting sqref="K132">
    <cfRule type="cellIs" dxfId="208" priority="551" operator="greaterThan">
      <formula>6</formula>
    </cfRule>
  </conditionalFormatting>
  <conditionalFormatting sqref="K134">
    <cfRule type="cellIs" dxfId="207" priority="550" operator="greaterThan">
      <formula>6</formula>
    </cfRule>
  </conditionalFormatting>
  <conditionalFormatting sqref="K135">
    <cfRule type="cellIs" dxfId="206" priority="549" operator="greaterThan">
      <formula>6</formula>
    </cfRule>
  </conditionalFormatting>
  <conditionalFormatting sqref="H87:H88">
    <cfRule type="cellIs" dxfId="205" priority="546" operator="between">
      <formula>4.75</formula>
      <formula>5.05</formula>
    </cfRule>
    <cfRule type="cellIs" dxfId="204" priority="547" operator="lessThan">
      <formula>4.75</formula>
    </cfRule>
    <cfRule type="cellIs" dxfId="203" priority="548" operator="greaterThan">
      <formula>5.05</formula>
    </cfRule>
  </conditionalFormatting>
  <conditionalFormatting sqref="A78">
    <cfRule type="colorScale" priority="545">
      <colorScale>
        <cfvo type="num" val="2"/>
        <cfvo type="num" val="7.5"/>
        <color theme="9" tint="0.39997558519241921"/>
        <color rgb="FF99FF66"/>
      </colorScale>
    </cfRule>
  </conditionalFormatting>
  <conditionalFormatting sqref="A77">
    <cfRule type="colorScale" priority="544">
      <colorScale>
        <cfvo type="num" val="2"/>
        <cfvo type="num" val="7.5"/>
        <color theme="9" tint="0.39997558519241921"/>
        <color rgb="FF99FF66"/>
      </colorScale>
    </cfRule>
  </conditionalFormatting>
  <conditionalFormatting sqref="A78">
    <cfRule type="colorScale" priority="543">
      <colorScale>
        <cfvo type="num" val="2"/>
        <cfvo type="num" val="7.5"/>
        <color theme="9" tint="0.39997558519241921"/>
        <color rgb="FF99FF66"/>
      </colorScale>
    </cfRule>
  </conditionalFormatting>
  <conditionalFormatting sqref="A77">
    <cfRule type="colorScale" priority="542">
      <colorScale>
        <cfvo type="num" val="2"/>
        <cfvo type="num" val="7.5"/>
        <color theme="9" tint="0.39997558519241921"/>
        <color rgb="FF99FF66"/>
      </colorScale>
    </cfRule>
  </conditionalFormatting>
  <conditionalFormatting sqref="A83">
    <cfRule type="colorScale" priority="541">
      <colorScale>
        <cfvo type="num" val="2"/>
        <cfvo type="num" val="7.5"/>
        <color theme="9" tint="0.39997558519241921"/>
        <color rgb="FF99FF66"/>
      </colorScale>
    </cfRule>
  </conditionalFormatting>
  <conditionalFormatting sqref="A83">
    <cfRule type="colorScale" priority="540">
      <colorScale>
        <cfvo type="num" val="2"/>
        <cfvo type="num" val="7.5"/>
        <color theme="9" tint="0.39997558519241921"/>
        <color rgb="FF99FF66"/>
      </colorScale>
    </cfRule>
  </conditionalFormatting>
  <conditionalFormatting sqref="A76">
    <cfRule type="colorScale" priority="539">
      <colorScale>
        <cfvo type="num" val="2"/>
        <cfvo type="num" val="7.5"/>
        <color theme="9" tint="0.39997558519241921"/>
        <color rgb="FF99FF66"/>
      </colorScale>
    </cfRule>
  </conditionalFormatting>
  <conditionalFormatting sqref="A81">
    <cfRule type="colorScale" priority="538">
      <colorScale>
        <cfvo type="num" val="2"/>
        <cfvo type="num" val="7.5"/>
        <color theme="9" tint="0.39997558519241921"/>
        <color rgb="FF99FF66"/>
      </colorScale>
    </cfRule>
  </conditionalFormatting>
  <conditionalFormatting sqref="A81">
    <cfRule type="colorScale" priority="537">
      <colorScale>
        <cfvo type="num" val="2"/>
        <cfvo type="num" val="7.5"/>
        <color theme="9" tint="0.39997558519241921"/>
        <color rgb="FF99FF66"/>
      </colorScale>
    </cfRule>
  </conditionalFormatting>
  <conditionalFormatting sqref="A77">
    <cfRule type="colorScale" priority="536">
      <colorScale>
        <cfvo type="num" val="2"/>
        <cfvo type="num" val="7.5"/>
        <color theme="9" tint="0.39997558519241921"/>
        <color rgb="FF99FF66"/>
      </colorScale>
    </cfRule>
  </conditionalFormatting>
  <conditionalFormatting sqref="A77">
    <cfRule type="colorScale" priority="535">
      <colorScale>
        <cfvo type="num" val="2"/>
        <cfvo type="num" val="7.5"/>
        <color theme="9" tint="0.39997558519241921"/>
        <color rgb="FF99FF66"/>
      </colorScale>
    </cfRule>
  </conditionalFormatting>
  <conditionalFormatting sqref="A81">
    <cfRule type="colorScale" priority="534">
      <colorScale>
        <cfvo type="num" val="2"/>
        <cfvo type="num" val="7.5"/>
        <color theme="9" tint="0.39997558519241921"/>
        <color rgb="FF99FF66"/>
      </colorScale>
    </cfRule>
  </conditionalFormatting>
  <conditionalFormatting sqref="A83">
    <cfRule type="colorScale" priority="533">
      <colorScale>
        <cfvo type="num" val="2"/>
        <cfvo type="num" val="7.5"/>
        <color theme="9" tint="0.39997558519241921"/>
        <color rgb="FF99FF66"/>
      </colorScale>
    </cfRule>
  </conditionalFormatting>
  <conditionalFormatting sqref="A83">
    <cfRule type="colorScale" priority="532">
      <colorScale>
        <cfvo type="num" val="2"/>
        <cfvo type="num" val="7.5"/>
        <color theme="9" tint="0.39997558519241921"/>
        <color rgb="FF99FF66"/>
      </colorScale>
    </cfRule>
  </conditionalFormatting>
  <conditionalFormatting sqref="A78">
    <cfRule type="colorScale" priority="531">
      <colorScale>
        <cfvo type="num" val="2"/>
        <cfvo type="num" val="7.5"/>
        <color theme="9" tint="0.39997558519241921"/>
        <color rgb="FF99FF66"/>
      </colorScale>
    </cfRule>
  </conditionalFormatting>
  <conditionalFormatting sqref="A82">
    <cfRule type="colorScale" priority="530">
      <colorScale>
        <cfvo type="num" val="2"/>
        <cfvo type="num" val="7.5"/>
        <color theme="9" tint="0.39997558519241921"/>
        <color rgb="FF99FF66"/>
      </colorScale>
    </cfRule>
  </conditionalFormatting>
  <conditionalFormatting sqref="A82">
    <cfRule type="colorScale" priority="529">
      <colorScale>
        <cfvo type="num" val="2"/>
        <cfvo type="num" val="7.5"/>
        <color theme="9" tint="0.39997558519241921"/>
        <color rgb="FF99FF66"/>
      </colorScale>
    </cfRule>
  </conditionalFormatting>
  <conditionalFormatting sqref="A82">
    <cfRule type="colorScale" priority="528">
      <colorScale>
        <cfvo type="num" val="2"/>
        <cfvo type="num" val="7.5"/>
        <color theme="9" tint="0.39997558519241921"/>
        <color rgb="FF99FF66"/>
      </colorScale>
    </cfRule>
  </conditionalFormatting>
  <conditionalFormatting sqref="K83">
    <cfRule type="cellIs" dxfId="202" priority="525" operator="greaterThan">
      <formula>6</formula>
    </cfRule>
  </conditionalFormatting>
  <conditionalFormatting sqref="K78">
    <cfRule type="cellIs" dxfId="201" priority="527" operator="greaterThan">
      <formula>6</formula>
    </cfRule>
  </conditionalFormatting>
  <conditionalFormatting sqref="K82">
    <cfRule type="cellIs" dxfId="200" priority="526" operator="greaterThan">
      <formula>6</formula>
    </cfRule>
  </conditionalFormatting>
  <conditionalFormatting sqref="H105">
    <cfRule type="cellIs" dxfId="199" priority="522" operator="between">
      <formula>4.75</formula>
      <formula>5.05</formula>
    </cfRule>
    <cfRule type="cellIs" dxfId="198" priority="523" operator="lessThan">
      <formula>4.75</formula>
    </cfRule>
    <cfRule type="cellIs" dxfId="197" priority="524" operator="greaterThan">
      <formula>5.05</formula>
    </cfRule>
  </conditionalFormatting>
  <conditionalFormatting sqref="A95">
    <cfRule type="colorScale" priority="521">
      <colorScale>
        <cfvo type="num" val="2"/>
        <cfvo type="num" val="7.5"/>
        <color theme="9" tint="0.39997558519241921"/>
        <color rgb="FF99FF66"/>
      </colorScale>
    </cfRule>
  </conditionalFormatting>
  <conditionalFormatting sqref="A95">
    <cfRule type="colorScale" priority="520">
      <colorScale>
        <cfvo type="num" val="2"/>
        <cfvo type="num" val="7.5"/>
        <color theme="9" tint="0.39997558519241921"/>
        <color rgb="FF99FF66"/>
      </colorScale>
    </cfRule>
  </conditionalFormatting>
  <conditionalFormatting sqref="A101">
    <cfRule type="colorScale" priority="515">
      <colorScale>
        <cfvo type="num" val="2"/>
        <cfvo type="num" val="7.5"/>
        <color theme="9" tint="0.39997558519241921"/>
        <color rgb="FF99FF66"/>
      </colorScale>
    </cfRule>
  </conditionalFormatting>
  <conditionalFormatting sqref="A99">
    <cfRule type="colorScale" priority="518">
      <colorScale>
        <cfvo type="num" val="2"/>
        <cfvo type="num" val="7.5"/>
        <color theme="9" tint="0.39997558519241921"/>
        <color rgb="FF99FF66"/>
      </colorScale>
    </cfRule>
  </conditionalFormatting>
  <conditionalFormatting sqref="A98">
    <cfRule type="colorScale" priority="519">
      <colorScale>
        <cfvo type="num" val="2"/>
        <cfvo type="num" val="7.5"/>
        <color theme="9" tint="0.39997558519241921"/>
        <color rgb="FF99FF66"/>
      </colorScale>
    </cfRule>
  </conditionalFormatting>
  <conditionalFormatting sqref="A99">
    <cfRule type="colorScale" priority="517">
      <colorScale>
        <cfvo type="num" val="2"/>
        <cfvo type="num" val="7.5"/>
        <color theme="9" tint="0.39997558519241921"/>
        <color rgb="FF99FF66"/>
      </colorScale>
    </cfRule>
  </conditionalFormatting>
  <conditionalFormatting sqref="A101">
    <cfRule type="colorScale" priority="516">
      <colorScale>
        <cfvo type="num" val="2"/>
        <cfvo type="num" val="7.5"/>
        <color theme="9" tint="0.39997558519241921"/>
        <color rgb="FF99FF66"/>
      </colorScale>
    </cfRule>
  </conditionalFormatting>
  <conditionalFormatting sqref="A99">
    <cfRule type="colorScale" priority="510">
      <colorScale>
        <cfvo type="num" val="2"/>
        <cfvo type="num" val="7.5"/>
        <color theme="9" tint="0.39997558519241921"/>
        <color rgb="FF99FF66"/>
      </colorScale>
    </cfRule>
  </conditionalFormatting>
  <conditionalFormatting sqref="A98">
    <cfRule type="colorScale" priority="514">
      <colorScale>
        <cfvo type="num" val="2"/>
        <cfvo type="num" val="7.5"/>
        <color theme="9" tint="0.39997558519241921"/>
        <color rgb="FF99FF66"/>
      </colorScale>
    </cfRule>
  </conditionalFormatting>
  <conditionalFormatting sqref="A94">
    <cfRule type="colorScale" priority="508">
      <colorScale>
        <cfvo type="num" val="2"/>
        <cfvo type="num" val="7.5"/>
        <color theme="9" tint="0.39997558519241921"/>
        <color rgb="FF99FF66"/>
      </colorScale>
    </cfRule>
  </conditionalFormatting>
  <conditionalFormatting sqref="A98">
    <cfRule type="colorScale" priority="513">
      <colorScale>
        <cfvo type="num" val="2"/>
        <cfvo type="num" val="7.5"/>
        <color theme="9" tint="0.39997558519241921"/>
        <color rgb="FF99FF66"/>
      </colorScale>
    </cfRule>
  </conditionalFormatting>
  <conditionalFormatting sqref="A101">
    <cfRule type="colorScale" priority="512">
      <colorScale>
        <cfvo type="num" val="2"/>
        <cfvo type="num" val="7.5"/>
        <color theme="9" tint="0.39997558519241921"/>
        <color rgb="FF99FF66"/>
      </colorScale>
    </cfRule>
  </conditionalFormatting>
  <conditionalFormatting sqref="A99">
    <cfRule type="colorScale" priority="511">
      <colorScale>
        <cfvo type="num" val="2"/>
        <cfvo type="num" val="7.5"/>
        <color theme="9" tint="0.39997558519241921"/>
        <color rgb="FF99FF66"/>
      </colorScale>
    </cfRule>
  </conditionalFormatting>
  <conditionalFormatting sqref="A95">
    <cfRule type="colorScale" priority="509">
      <colorScale>
        <cfvo type="num" val="2"/>
        <cfvo type="num" val="7.5"/>
        <color theme="9" tint="0.39997558519241921"/>
        <color rgb="FF99FF66"/>
      </colorScale>
    </cfRule>
  </conditionalFormatting>
  <conditionalFormatting sqref="A97">
    <cfRule type="colorScale" priority="507">
      <colorScale>
        <cfvo type="num" val="2"/>
        <cfvo type="num" val="7.5"/>
        <color theme="9" tint="0.39997558519241921"/>
        <color rgb="FF99FF66"/>
      </colorScale>
    </cfRule>
  </conditionalFormatting>
  <conditionalFormatting sqref="A97">
    <cfRule type="colorScale" priority="506">
      <colorScale>
        <cfvo type="num" val="2"/>
        <cfvo type="num" val="7.5"/>
        <color theme="9" tint="0.39997558519241921"/>
        <color rgb="FF99FF66"/>
      </colorScale>
    </cfRule>
  </conditionalFormatting>
  <conditionalFormatting sqref="A97">
    <cfRule type="colorScale" priority="505">
      <colorScale>
        <cfvo type="num" val="2"/>
        <cfvo type="num" val="7.5"/>
        <color theme="9" tint="0.39997558519241921"/>
        <color rgb="FF99FF66"/>
      </colorScale>
    </cfRule>
  </conditionalFormatting>
  <conditionalFormatting sqref="A93">
    <cfRule type="colorScale" priority="504">
      <colorScale>
        <cfvo type="num" val="2"/>
        <cfvo type="num" val="7.5"/>
        <color theme="9" tint="0.39997558519241921"/>
        <color rgb="FF99FF66"/>
      </colorScale>
    </cfRule>
  </conditionalFormatting>
  <conditionalFormatting sqref="K97:L97">
    <cfRule type="cellIs" dxfId="196" priority="500" operator="greaterThan">
      <formula>6</formula>
    </cfRule>
  </conditionalFormatting>
  <conditionalFormatting sqref="K93">
    <cfRule type="cellIs" dxfId="195" priority="503" operator="greaterThan">
      <formula>6</formula>
    </cfRule>
  </conditionalFormatting>
  <conditionalFormatting sqref="K94">
    <cfRule type="cellIs" dxfId="194" priority="502" operator="greaterThan">
      <formula>6</formula>
    </cfRule>
  </conditionalFormatting>
  <conditionalFormatting sqref="K95">
    <cfRule type="cellIs" dxfId="193" priority="501" operator="greaterThan">
      <formula>6</formula>
    </cfRule>
  </conditionalFormatting>
  <conditionalFormatting sqref="K98">
    <cfRule type="cellIs" dxfId="192" priority="499" operator="greaterThan">
      <formula>6</formula>
    </cfRule>
  </conditionalFormatting>
  <conditionalFormatting sqref="K99">
    <cfRule type="cellIs" dxfId="191" priority="498" operator="greaterThan">
      <formula>6</formula>
    </cfRule>
  </conditionalFormatting>
  <conditionalFormatting sqref="H234:H235">
    <cfRule type="cellIs" dxfId="190" priority="495" operator="between">
      <formula>4.75</formula>
      <formula>5.05</formula>
    </cfRule>
    <cfRule type="cellIs" dxfId="189" priority="496" operator="lessThan">
      <formula>4.75</formula>
    </cfRule>
    <cfRule type="cellIs" dxfId="188" priority="497" operator="greaterThan">
      <formula>5.05</formula>
    </cfRule>
  </conditionalFormatting>
  <conditionalFormatting sqref="A227">
    <cfRule type="colorScale" priority="494">
      <colorScale>
        <cfvo type="num" val="2"/>
        <cfvo type="num" val="7.5"/>
        <color theme="9" tint="0.39997558519241921"/>
        <color rgb="FF99FF66"/>
      </colorScale>
    </cfRule>
  </conditionalFormatting>
  <conditionalFormatting sqref="A224">
    <cfRule type="colorScale" priority="493">
      <colorScale>
        <cfvo type="num" val="2"/>
        <cfvo type="num" val="7.5"/>
        <color theme="9" tint="0.39997558519241921"/>
        <color rgb="FF99FF66"/>
      </colorScale>
    </cfRule>
  </conditionalFormatting>
  <conditionalFormatting sqref="A227">
    <cfRule type="colorScale" priority="492">
      <colorScale>
        <cfvo type="num" val="2"/>
        <cfvo type="num" val="7.5"/>
        <color theme="9" tint="0.39997558519241921"/>
        <color rgb="FF99FF66"/>
      </colorScale>
    </cfRule>
  </conditionalFormatting>
  <conditionalFormatting sqref="A224">
    <cfRule type="colorScale" priority="491">
      <colorScale>
        <cfvo type="num" val="2"/>
        <cfvo type="num" val="7.5"/>
        <color theme="9" tint="0.39997558519241921"/>
        <color rgb="FF99FF66"/>
      </colorScale>
    </cfRule>
  </conditionalFormatting>
  <conditionalFormatting sqref="A229">
    <cfRule type="colorScale" priority="490">
      <colorScale>
        <cfvo type="num" val="2"/>
        <cfvo type="num" val="7.5"/>
        <color theme="9" tint="0.39997558519241921"/>
        <color rgb="FF99FF66"/>
      </colorScale>
    </cfRule>
  </conditionalFormatting>
  <conditionalFormatting sqref="A229">
    <cfRule type="colorScale" priority="489">
      <colorScale>
        <cfvo type="num" val="2"/>
        <cfvo type="num" val="7.5"/>
        <color theme="9" tint="0.39997558519241921"/>
        <color rgb="FF99FF66"/>
      </colorScale>
    </cfRule>
  </conditionalFormatting>
  <conditionalFormatting sqref="A231">
    <cfRule type="colorScale" priority="488">
      <colorScale>
        <cfvo type="num" val="2"/>
        <cfvo type="num" val="7.5"/>
        <color theme="9" tint="0.39997558519241921"/>
        <color rgb="FF99FF66"/>
      </colorScale>
    </cfRule>
  </conditionalFormatting>
  <conditionalFormatting sqref="A231">
    <cfRule type="colorScale" priority="487">
      <colorScale>
        <cfvo type="num" val="2"/>
        <cfvo type="num" val="7.5"/>
        <color theme="9" tint="0.39997558519241921"/>
        <color rgb="FF99FF66"/>
      </colorScale>
    </cfRule>
  </conditionalFormatting>
  <conditionalFormatting sqref="A224">
    <cfRule type="colorScale" priority="486">
      <colorScale>
        <cfvo type="num" val="2"/>
        <cfvo type="num" val="7.5"/>
        <color theme="9" tint="0.39997558519241921"/>
        <color rgb="FF99FF66"/>
      </colorScale>
    </cfRule>
  </conditionalFormatting>
  <conditionalFormatting sqref="A224">
    <cfRule type="colorScale" priority="485">
      <colorScale>
        <cfvo type="num" val="2"/>
        <cfvo type="num" val="7.5"/>
        <color theme="9" tint="0.39997558519241921"/>
        <color rgb="FF99FF66"/>
      </colorScale>
    </cfRule>
  </conditionalFormatting>
  <conditionalFormatting sqref="A231">
    <cfRule type="colorScale" priority="484">
      <colorScale>
        <cfvo type="num" val="2"/>
        <cfvo type="num" val="7.5"/>
        <color theme="9" tint="0.39997558519241921"/>
        <color rgb="FF99FF66"/>
      </colorScale>
    </cfRule>
  </conditionalFormatting>
  <conditionalFormatting sqref="A229">
    <cfRule type="colorScale" priority="483">
      <colorScale>
        <cfvo type="num" val="2"/>
        <cfvo type="num" val="7.5"/>
        <color theme="9" tint="0.39997558519241921"/>
        <color rgb="FF99FF66"/>
      </colorScale>
    </cfRule>
  </conditionalFormatting>
  <conditionalFormatting sqref="A227">
    <cfRule type="colorScale" priority="481">
      <colorScale>
        <cfvo type="num" val="2"/>
        <cfvo type="num" val="7.5"/>
        <color theme="9" tint="0.39997558519241921"/>
        <color rgb="FF99FF66"/>
      </colorScale>
    </cfRule>
  </conditionalFormatting>
  <conditionalFormatting sqref="A228">
    <cfRule type="colorScale" priority="480">
      <colorScale>
        <cfvo type="num" val="2"/>
        <cfvo type="num" val="7.5"/>
        <color theme="9" tint="0.39997558519241921"/>
        <color rgb="FF99FF66"/>
      </colorScale>
    </cfRule>
  </conditionalFormatting>
  <conditionalFormatting sqref="A228">
    <cfRule type="colorScale" priority="478">
      <colorScale>
        <cfvo type="num" val="2"/>
        <cfvo type="num" val="7.5"/>
        <color theme="9" tint="0.39997558519241921"/>
        <color rgb="FF99FF66"/>
      </colorScale>
    </cfRule>
  </conditionalFormatting>
  <conditionalFormatting sqref="K229">
    <cfRule type="cellIs" dxfId="187" priority="477" operator="greaterThan">
      <formula>6</formula>
    </cfRule>
  </conditionalFormatting>
  <conditionalFormatting sqref="H68:H69">
    <cfRule type="cellIs" dxfId="186" priority="474" operator="between">
      <formula>4.75</formula>
      <formula>5.05</formula>
    </cfRule>
    <cfRule type="cellIs" dxfId="185" priority="475" operator="lessThan">
      <formula>4.75</formula>
    </cfRule>
    <cfRule type="cellIs" dxfId="184" priority="476" operator="greaterThan">
      <formula>5.05</formula>
    </cfRule>
  </conditionalFormatting>
  <conditionalFormatting sqref="A60">
    <cfRule type="colorScale" priority="473">
      <colorScale>
        <cfvo type="num" val="2"/>
        <cfvo type="num" val="7.5"/>
        <color theme="9" tint="0.39997558519241921"/>
        <color rgb="FF99FF66"/>
      </colorScale>
    </cfRule>
  </conditionalFormatting>
  <conditionalFormatting sqref="A58">
    <cfRule type="colorScale" priority="472">
      <colorScale>
        <cfvo type="num" val="2"/>
        <cfvo type="num" val="7.5"/>
        <color theme="9" tint="0.39997558519241921"/>
        <color rgb="FF99FF66"/>
      </colorScale>
    </cfRule>
  </conditionalFormatting>
  <conditionalFormatting sqref="A60">
    <cfRule type="colorScale" priority="471">
      <colorScale>
        <cfvo type="num" val="2"/>
        <cfvo type="num" val="7.5"/>
        <color theme="9" tint="0.39997558519241921"/>
        <color rgb="FF99FF66"/>
      </colorScale>
    </cfRule>
  </conditionalFormatting>
  <conditionalFormatting sqref="A58">
    <cfRule type="colorScale" priority="470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469">
      <colorScale>
        <cfvo type="num" val="2"/>
        <cfvo type="num" val="7.5"/>
        <color theme="9" tint="0.39997558519241921"/>
        <color rgb="FF99FF66"/>
      </colorScale>
    </cfRule>
  </conditionalFormatting>
  <conditionalFormatting sqref="A56">
    <cfRule type="colorScale" priority="468">
      <colorScale>
        <cfvo type="num" val="2"/>
        <cfvo type="num" val="7.5"/>
        <color theme="9" tint="0.39997558519241921"/>
        <color rgb="FF99FF66"/>
      </colorScale>
    </cfRule>
  </conditionalFormatting>
  <conditionalFormatting sqref="A58">
    <cfRule type="colorScale" priority="467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466">
      <colorScale>
        <cfvo type="num" val="2"/>
        <cfvo type="num" val="7.5"/>
        <color theme="9" tint="0.39997558519241921"/>
        <color rgb="FF99FF66"/>
      </colorScale>
    </cfRule>
  </conditionalFormatting>
  <conditionalFormatting sqref="A58">
    <cfRule type="colorScale" priority="465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464">
      <colorScale>
        <cfvo type="num" val="2"/>
        <cfvo type="num" val="7.5"/>
        <color theme="9" tint="0.39997558519241921"/>
        <color rgb="FF99FF66"/>
      </colorScale>
    </cfRule>
  </conditionalFormatting>
  <conditionalFormatting sqref="A60">
    <cfRule type="colorScale" priority="463">
      <colorScale>
        <cfvo type="num" val="2"/>
        <cfvo type="num" val="7.5"/>
        <color theme="9" tint="0.39997558519241921"/>
        <color rgb="FF99FF66"/>
      </colorScale>
    </cfRule>
  </conditionalFormatting>
  <conditionalFormatting sqref="A59">
    <cfRule type="colorScale" priority="462">
      <colorScale>
        <cfvo type="num" val="2"/>
        <cfvo type="num" val="7.5"/>
        <color theme="9" tint="0.39997558519241921"/>
        <color rgb="FF99FF66"/>
      </colorScale>
    </cfRule>
  </conditionalFormatting>
  <conditionalFormatting sqref="P56:Q56">
    <cfRule type="cellIs" dxfId="183" priority="461" operator="greaterThan">
      <formula>0.7</formula>
    </cfRule>
  </conditionalFormatting>
  <conditionalFormatting sqref="A57">
    <cfRule type="colorScale" priority="460">
      <colorScale>
        <cfvo type="num" val="2"/>
        <cfvo type="num" val="7.5"/>
        <color theme="9" tint="0.39997558519241921"/>
        <color rgb="FF99FF66"/>
      </colorScale>
    </cfRule>
  </conditionalFormatting>
  <conditionalFormatting sqref="K56:L56">
    <cfRule type="cellIs" dxfId="182" priority="459" operator="greaterThan">
      <formula>6</formula>
    </cfRule>
  </conditionalFormatting>
  <conditionalFormatting sqref="K57:L57">
    <cfRule type="cellIs" dxfId="181" priority="458" operator="greaterThan">
      <formula>6</formula>
    </cfRule>
  </conditionalFormatting>
  <conditionalFormatting sqref="K59:L59">
    <cfRule type="cellIs" dxfId="180" priority="457" operator="greaterThan">
      <formula>6</formula>
    </cfRule>
  </conditionalFormatting>
  <conditionalFormatting sqref="K58:L58">
    <cfRule type="cellIs" dxfId="179" priority="456" operator="greaterThan">
      <formula>6</formula>
    </cfRule>
  </conditionalFormatting>
  <conditionalFormatting sqref="K62">
    <cfRule type="cellIs" dxfId="178" priority="455" operator="greaterThan">
      <formula>6</formula>
    </cfRule>
  </conditionalFormatting>
  <conditionalFormatting sqref="H160:H162">
    <cfRule type="cellIs" dxfId="177" priority="452" operator="between">
      <formula>4.75</formula>
      <formula>5.05</formula>
    </cfRule>
    <cfRule type="cellIs" dxfId="176" priority="453" operator="lessThan">
      <formula>4.75</formula>
    </cfRule>
    <cfRule type="cellIs" dxfId="175" priority="454" operator="greaterThan">
      <formula>5.05</formula>
    </cfRule>
  </conditionalFormatting>
  <conditionalFormatting sqref="A152">
    <cfRule type="colorScale" priority="451">
      <colorScale>
        <cfvo type="num" val="2"/>
        <cfvo type="num" val="7.5"/>
        <color theme="9" tint="0.39997558519241921"/>
        <color rgb="FF99FF66"/>
      </colorScale>
    </cfRule>
  </conditionalFormatting>
  <conditionalFormatting sqref="A150">
    <cfRule type="colorScale" priority="450">
      <colorScale>
        <cfvo type="num" val="2"/>
        <cfvo type="num" val="7.5"/>
        <color theme="9" tint="0.39997558519241921"/>
        <color rgb="FF99FF66"/>
      </colorScale>
    </cfRule>
  </conditionalFormatting>
  <conditionalFormatting sqref="A152">
    <cfRule type="colorScale" priority="449">
      <colorScale>
        <cfvo type="num" val="2"/>
        <cfvo type="num" val="7.5"/>
        <color theme="9" tint="0.39997558519241921"/>
        <color rgb="FF99FF66"/>
      </colorScale>
    </cfRule>
  </conditionalFormatting>
  <conditionalFormatting sqref="A150">
    <cfRule type="colorScale" priority="448">
      <colorScale>
        <cfvo type="num" val="2"/>
        <cfvo type="num" val="7.5"/>
        <color theme="9" tint="0.39997558519241921"/>
        <color rgb="FF99FF66"/>
      </colorScale>
    </cfRule>
  </conditionalFormatting>
  <conditionalFormatting sqref="A156">
    <cfRule type="colorScale" priority="446">
      <colorScale>
        <cfvo type="num" val="2"/>
        <cfvo type="num" val="7.5"/>
        <color theme="9" tint="0.39997558519241921"/>
        <color rgb="FF99FF66"/>
      </colorScale>
    </cfRule>
  </conditionalFormatting>
  <conditionalFormatting sqref="A155">
    <cfRule type="colorScale" priority="447">
      <colorScale>
        <cfvo type="num" val="2"/>
        <cfvo type="num" val="7.5"/>
        <color theme="9" tint="0.39997558519241921"/>
        <color rgb="FF99FF66"/>
      </colorScale>
    </cfRule>
  </conditionalFormatting>
  <conditionalFormatting sqref="A156">
    <cfRule type="colorScale" priority="445">
      <colorScale>
        <cfvo type="num" val="2"/>
        <cfvo type="num" val="7.5"/>
        <color theme="9" tint="0.39997558519241921"/>
        <color rgb="FF99FF66"/>
      </colorScale>
    </cfRule>
  </conditionalFormatting>
  <conditionalFormatting sqref="A148">
    <cfRule type="colorScale" priority="444">
      <colorScale>
        <cfvo type="num" val="2"/>
        <cfvo type="num" val="7.5"/>
        <color theme="9" tint="0.39997558519241921"/>
        <color rgb="FF99FF66"/>
      </colorScale>
    </cfRule>
  </conditionalFormatting>
  <conditionalFormatting sqref="A150">
    <cfRule type="colorScale" priority="443">
      <colorScale>
        <cfvo type="num" val="2"/>
        <cfvo type="num" val="7.5"/>
        <color theme="9" tint="0.39997558519241921"/>
        <color rgb="FF99FF66"/>
      </colorScale>
    </cfRule>
  </conditionalFormatting>
  <conditionalFormatting sqref="A155">
    <cfRule type="colorScale" priority="442">
      <colorScale>
        <cfvo type="num" val="2"/>
        <cfvo type="num" val="7.5"/>
        <color theme="9" tint="0.39997558519241921"/>
        <color rgb="FF99FF66"/>
      </colorScale>
    </cfRule>
  </conditionalFormatting>
  <conditionalFormatting sqref="A150">
    <cfRule type="colorScale" priority="441">
      <colorScale>
        <cfvo type="num" val="2"/>
        <cfvo type="num" val="7.5"/>
        <color theme="9" tint="0.39997558519241921"/>
        <color rgb="FF99FF66"/>
      </colorScale>
    </cfRule>
  </conditionalFormatting>
  <conditionalFormatting sqref="A155">
    <cfRule type="colorScale" priority="440">
      <colorScale>
        <cfvo type="num" val="2"/>
        <cfvo type="num" val="7.5"/>
        <color theme="9" tint="0.39997558519241921"/>
        <color rgb="FF99FF66"/>
      </colorScale>
    </cfRule>
  </conditionalFormatting>
  <conditionalFormatting sqref="A156">
    <cfRule type="colorScale" priority="439">
      <colorScale>
        <cfvo type="num" val="2"/>
        <cfvo type="num" val="7.5"/>
        <color theme="9" tint="0.39997558519241921"/>
        <color rgb="FF99FF66"/>
      </colorScale>
    </cfRule>
  </conditionalFormatting>
  <conditionalFormatting sqref="A156">
    <cfRule type="colorScale" priority="438">
      <colorScale>
        <cfvo type="num" val="2"/>
        <cfvo type="num" val="7.5"/>
        <color theme="9" tint="0.39997558519241921"/>
        <color rgb="FF99FF66"/>
      </colorScale>
    </cfRule>
  </conditionalFormatting>
  <conditionalFormatting sqref="A152">
    <cfRule type="colorScale" priority="437">
      <colorScale>
        <cfvo type="num" val="2"/>
        <cfvo type="num" val="7.5"/>
        <color theme="9" tint="0.39997558519241921"/>
        <color rgb="FF99FF66"/>
      </colorScale>
    </cfRule>
  </conditionalFormatting>
  <conditionalFormatting sqref="A151">
    <cfRule type="colorScale" priority="436">
      <colorScale>
        <cfvo type="num" val="2"/>
        <cfvo type="num" val="7.5"/>
        <color theme="9" tint="0.39997558519241921"/>
        <color rgb="FF99FF66"/>
      </colorScale>
    </cfRule>
  </conditionalFormatting>
  <conditionalFormatting sqref="P148:Q148">
    <cfRule type="cellIs" dxfId="174" priority="435" operator="greaterThan">
      <formula>0.7</formula>
    </cfRule>
  </conditionalFormatting>
  <conditionalFormatting sqref="A149">
    <cfRule type="colorScale" priority="434">
      <colorScale>
        <cfvo type="num" val="2"/>
        <cfvo type="num" val="7.5"/>
        <color theme="9" tint="0.39997558519241921"/>
        <color rgb="FF99FF66"/>
      </colorScale>
    </cfRule>
  </conditionalFormatting>
  <conditionalFormatting sqref="K148:L148">
    <cfRule type="cellIs" dxfId="173" priority="433" operator="greaterThan">
      <formula>6</formula>
    </cfRule>
  </conditionalFormatting>
  <conditionalFormatting sqref="K149:L149">
    <cfRule type="cellIs" dxfId="172" priority="432" operator="greaterThan">
      <formula>6</formula>
    </cfRule>
  </conditionalFormatting>
  <conditionalFormatting sqref="K151">
    <cfRule type="cellIs" dxfId="171" priority="431" operator="greaterThan">
      <formula>6</formula>
    </cfRule>
  </conditionalFormatting>
  <conditionalFormatting sqref="K150">
    <cfRule type="cellIs" dxfId="170" priority="430" operator="greaterThan">
      <formula>6</formula>
    </cfRule>
  </conditionalFormatting>
  <conditionalFormatting sqref="K152">
    <cfRule type="cellIs" dxfId="169" priority="429" operator="greaterThan">
      <formula>6</formula>
    </cfRule>
  </conditionalFormatting>
  <conditionalFormatting sqref="K156">
    <cfRule type="cellIs" dxfId="168" priority="428" operator="greaterThan">
      <formula>6</formula>
    </cfRule>
  </conditionalFormatting>
  <conditionalFormatting sqref="H179">
    <cfRule type="cellIs" dxfId="167" priority="425" operator="between">
      <formula>4.75</formula>
      <formula>5.05</formula>
    </cfRule>
    <cfRule type="cellIs" dxfId="166" priority="426" operator="lessThan">
      <formula>4.75</formula>
    </cfRule>
    <cfRule type="cellIs" dxfId="165" priority="427" operator="greaterThan">
      <formula>5.05</formula>
    </cfRule>
  </conditionalFormatting>
  <conditionalFormatting sqref="A194">
    <cfRule type="colorScale" priority="415">
      <colorScale>
        <cfvo type="num" val="2"/>
        <cfvo type="num" val="7.5"/>
        <color theme="9" tint="0.39997558519241921"/>
        <color rgb="FF99FF66"/>
      </colorScale>
    </cfRule>
  </conditionalFormatting>
  <conditionalFormatting sqref="A192">
    <cfRule type="colorScale" priority="414">
      <colorScale>
        <cfvo type="num" val="2"/>
        <cfvo type="num" val="7.5"/>
        <color theme="9" tint="0.39997558519241921"/>
        <color rgb="FF99FF66"/>
      </colorScale>
    </cfRule>
  </conditionalFormatting>
  <conditionalFormatting sqref="A192">
    <cfRule type="colorScale" priority="413">
      <colorScale>
        <cfvo type="num" val="2"/>
        <cfvo type="num" val="7.5"/>
        <color theme="9" tint="0.39997558519241921"/>
        <color rgb="FF99FF66"/>
      </colorScale>
    </cfRule>
  </conditionalFormatting>
  <conditionalFormatting sqref="A194">
    <cfRule type="colorScale" priority="412">
      <colorScale>
        <cfvo type="num" val="2"/>
        <cfvo type="num" val="7.5"/>
        <color theme="9" tint="0.39997558519241921"/>
        <color rgb="FF99FF66"/>
      </colorScale>
    </cfRule>
  </conditionalFormatting>
  <conditionalFormatting sqref="A194">
    <cfRule type="colorScale" priority="411">
      <colorScale>
        <cfvo type="num" val="2"/>
        <cfvo type="num" val="7.5"/>
        <color theme="9" tint="0.39997558519241921"/>
        <color rgb="FF99FF66"/>
      </colorScale>
    </cfRule>
  </conditionalFormatting>
  <conditionalFormatting sqref="P167:Q167">
    <cfRule type="cellIs" dxfId="164" priority="424" operator="greaterThan">
      <formula>0.6</formula>
    </cfRule>
  </conditionalFormatting>
  <conditionalFormatting sqref="K167:L167">
    <cfRule type="cellIs" dxfId="163" priority="423" operator="greaterThan">
      <formula>6</formula>
    </cfRule>
  </conditionalFormatting>
  <conditionalFormatting sqref="K170">
    <cfRule type="cellIs" dxfId="162" priority="422" operator="greaterThan">
      <formula>6</formula>
    </cfRule>
  </conditionalFormatting>
  <conditionalFormatting sqref="K174">
    <cfRule type="cellIs" dxfId="161" priority="421" operator="greaterThan">
      <formula>6</formula>
    </cfRule>
  </conditionalFormatting>
  <conditionalFormatting sqref="K169">
    <cfRule type="cellIs" dxfId="160" priority="420" operator="greaterThan">
      <formula>6</formula>
    </cfRule>
  </conditionalFormatting>
  <conditionalFormatting sqref="K171">
    <cfRule type="cellIs" dxfId="159" priority="419" operator="greaterThan">
      <formula>6</formula>
    </cfRule>
  </conditionalFormatting>
  <conditionalFormatting sqref="H198">
    <cfRule type="cellIs" dxfId="158" priority="416" operator="between">
      <formula>4.75</formula>
      <formula>5.05</formula>
    </cfRule>
    <cfRule type="cellIs" dxfId="157" priority="417" operator="lessThan">
      <formula>4.75</formula>
    </cfRule>
    <cfRule type="cellIs" dxfId="156" priority="418" operator="greaterThan">
      <formula>5.05</formula>
    </cfRule>
  </conditionalFormatting>
  <conditionalFormatting sqref="A188">
    <cfRule type="colorScale" priority="408">
      <colorScale>
        <cfvo type="num" val="2"/>
        <cfvo type="num" val="7.5"/>
        <color theme="9" tint="0.39997558519241921"/>
        <color rgb="FF99FF66"/>
      </colorScale>
    </cfRule>
  </conditionalFormatting>
  <conditionalFormatting sqref="A187">
    <cfRule type="colorScale" priority="407">
      <colorScale>
        <cfvo type="num" val="2"/>
        <cfvo type="num" val="7.5"/>
        <color theme="9" tint="0.39997558519241921"/>
        <color rgb="FF99FF66"/>
      </colorScale>
    </cfRule>
  </conditionalFormatting>
  <conditionalFormatting sqref="K187">
    <cfRule type="cellIs" dxfId="155" priority="406" operator="greaterThan">
      <formula>6</formula>
    </cfRule>
  </conditionalFormatting>
  <conditionalFormatting sqref="K188">
    <cfRule type="cellIs" dxfId="154" priority="405" operator="greaterThan">
      <formula>6</formula>
    </cfRule>
  </conditionalFormatting>
  <conditionalFormatting sqref="K194">
    <cfRule type="cellIs" dxfId="153" priority="404" operator="greaterThan">
      <formula>6</formula>
    </cfRule>
  </conditionalFormatting>
  <conditionalFormatting sqref="H46:H51">
    <cfRule type="cellIs" dxfId="152" priority="374" operator="between">
      <formula>4.75</formula>
      <formula>5.05</formula>
    </cfRule>
    <cfRule type="cellIs" dxfId="151" priority="375" operator="lessThan">
      <formula>4.75</formula>
    </cfRule>
    <cfRule type="cellIs" dxfId="150" priority="376" operator="greaterThan">
      <formula>5.05</formula>
    </cfRule>
  </conditionalFormatting>
  <conditionalFormatting sqref="A41">
    <cfRule type="colorScale" priority="370">
      <colorScale>
        <cfvo type="num" val="2"/>
        <cfvo type="num" val="7.5"/>
        <color theme="9" tint="0.39997558519241921"/>
        <color rgb="FF99FF66"/>
      </colorScale>
    </cfRule>
  </conditionalFormatting>
  <conditionalFormatting sqref="A39">
    <cfRule type="colorScale" priority="371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369">
      <colorScale>
        <cfvo type="num" val="2"/>
        <cfvo type="num" val="7.5"/>
        <color theme="9" tint="0.39997558519241921"/>
        <color rgb="FF99FF66"/>
      </colorScale>
    </cfRule>
  </conditionalFormatting>
  <conditionalFormatting sqref="A39">
    <cfRule type="colorScale" priority="366">
      <colorScale>
        <cfvo type="num" val="2"/>
        <cfvo type="num" val="7.5"/>
        <color theme="9" tint="0.39997558519241921"/>
        <color rgb="FF99FF66"/>
      </colorScale>
    </cfRule>
  </conditionalFormatting>
  <conditionalFormatting sqref="A39">
    <cfRule type="colorScale" priority="365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363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362">
      <colorScale>
        <cfvo type="num" val="2"/>
        <cfvo type="num" val="7.5"/>
        <color theme="9" tint="0.39997558519241921"/>
        <color rgb="FF99FF66"/>
      </colorScale>
    </cfRule>
  </conditionalFormatting>
  <conditionalFormatting sqref="A40">
    <cfRule type="colorScale" priority="361">
      <colorScale>
        <cfvo type="num" val="2"/>
        <cfvo type="num" val="7.5"/>
        <color theme="9" tint="0.39997558519241921"/>
        <color rgb="FF99FF66"/>
      </colorScale>
    </cfRule>
  </conditionalFormatting>
  <conditionalFormatting sqref="A36">
    <cfRule type="colorScale" priority="360">
      <colorScale>
        <cfvo type="num" val="2"/>
        <cfvo type="num" val="7.5"/>
        <color theme="9" tint="0.39997558519241921"/>
        <color rgb="FF99FF66"/>
      </colorScale>
    </cfRule>
  </conditionalFormatting>
  <conditionalFormatting sqref="K38">
    <cfRule type="cellIs" dxfId="149" priority="355" operator="greaterThan">
      <formula>6</formula>
    </cfRule>
  </conditionalFormatting>
  <conditionalFormatting sqref="K36">
    <cfRule type="cellIs" dxfId="148" priority="354" operator="greaterThan">
      <formula>6</formula>
    </cfRule>
  </conditionalFormatting>
  <conditionalFormatting sqref="K40">
    <cfRule type="cellIs" dxfId="147" priority="353" operator="greaterThan">
      <formula>6</formula>
    </cfRule>
  </conditionalFormatting>
  <conditionalFormatting sqref="K39">
    <cfRule type="cellIs" dxfId="146" priority="351" operator="greaterThan">
      <formula>6</formula>
    </cfRule>
  </conditionalFormatting>
  <conditionalFormatting sqref="K41">
    <cfRule type="cellIs" dxfId="145" priority="350" operator="greaterThan">
      <formula>6</formula>
    </cfRule>
  </conditionalFormatting>
  <conditionalFormatting sqref="A211">
    <cfRule type="colorScale" priority="330">
      <colorScale>
        <cfvo type="num" val="2"/>
        <cfvo type="num" val="7.5"/>
        <color theme="9" tint="0.39997558519241921"/>
        <color rgb="FF99FF66"/>
      </colorScale>
    </cfRule>
  </conditionalFormatting>
  <conditionalFormatting sqref="A210">
    <cfRule type="colorScale" priority="329">
      <colorScale>
        <cfvo type="num" val="2"/>
        <cfvo type="num" val="7.5"/>
        <color theme="9" tint="0.39997558519241921"/>
        <color rgb="FF99FF66"/>
      </colorScale>
    </cfRule>
  </conditionalFormatting>
  <conditionalFormatting sqref="A208">
    <cfRule type="colorScale" priority="328">
      <colorScale>
        <cfvo type="num" val="2"/>
        <cfvo type="num" val="7.5"/>
        <color theme="9" tint="0.39997558519241921"/>
        <color rgb="FF99FF66"/>
      </colorScale>
    </cfRule>
  </conditionalFormatting>
  <conditionalFormatting sqref="A205">
    <cfRule type="colorScale" priority="327">
      <colorScale>
        <cfvo type="num" val="2"/>
        <cfvo type="num" val="7.5"/>
        <color theme="9" tint="0.39997558519241921"/>
        <color rgb="FF99FF66"/>
      </colorScale>
    </cfRule>
  </conditionalFormatting>
  <conditionalFormatting sqref="A204">
    <cfRule type="colorScale" priority="326">
      <colorScale>
        <cfvo type="num" val="2"/>
        <cfvo type="num" val="7.5"/>
        <color theme="9" tint="0.39997558519241921"/>
        <color rgb="FF99FF66"/>
      </colorScale>
    </cfRule>
  </conditionalFormatting>
  <conditionalFormatting sqref="A210">
    <cfRule type="colorScale" priority="325">
      <colorScale>
        <cfvo type="num" val="2"/>
        <cfvo type="num" val="7.5"/>
        <color theme="9" tint="0.39997558519241921"/>
        <color rgb="FF99FF66"/>
      </colorScale>
    </cfRule>
  </conditionalFormatting>
  <conditionalFormatting sqref="A208">
    <cfRule type="colorScale" priority="324">
      <colorScale>
        <cfvo type="num" val="2"/>
        <cfvo type="num" val="7.5"/>
        <color theme="9" tint="0.39997558519241921"/>
        <color rgb="FF99FF66"/>
      </colorScale>
    </cfRule>
  </conditionalFormatting>
  <conditionalFormatting sqref="A211">
    <cfRule type="colorScale" priority="323">
      <colorScale>
        <cfvo type="num" val="2"/>
        <cfvo type="num" val="7.5"/>
        <color theme="9" tint="0.39997558519241921"/>
        <color rgb="FF99FF66"/>
      </colorScale>
    </cfRule>
  </conditionalFormatting>
  <conditionalFormatting sqref="A210">
    <cfRule type="colorScale" priority="322">
      <colorScale>
        <cfvo type="num" val="2"/>
        <cfvo type="num" val="7.5"/>
        <color theme="9" tint="0.39997558519241921"/>
        <color rgb="FF99FF66"/>
      </colorScale>
    </cfRule>
  </conditionalFormatting>
  <conditionalFormatting sqref="A208">
    <cfRule type="colorScale" priority="321">
      <colorScale>
        <cfvo type="num" val="2"/>
        <cfvo type="num" val="7.5"/>
        <color theme="9" tint="0.39997558519241921"/>
        <color rgb="FF99FF66"/>
      </colorScale>
    </cfRule>
  </conditionalFormatting>
  <conditionalFormatting sqref="A210">
    <cfRule type="colorScale" priority="320">
      <colorScale>
        <cfvo type="num" val="2"/>
        <cfvo type="num" val="7.5"/>
        <color theme="9" tint="0.39997558519241921"/>
        <color rgb="FF99FF66"/>
      </colorScale>
    </cfRule>
  </conditionalFormatting>
  <conditionalFormatting sqref="A206">
    <cfRule type="colorScale" priority="319">
      <colorScale>
        <cfvo type="num" val="2"/>
        <cfvo type="num" val="7.5"/>
        <color theme="9" tint="0.39997558519241921"/>
        <color rgb="FF99FF66"/>
      </colorScale>
    </cfRule>
  </conditionalFormatting>
  <conditionalFormatting sqref="A206">
    <cfRule type="colorScale" priority="318">
      <colorScale>
        <cfvo type="num" val="2"/>
        <cfvo type="num" val="7.5"/>
        <color theme="9" tint="0.39997558519241921"/>
        <color rgb="FF99FF66"/>
      </colorScale>
    </cfRule>
  </conditionalFormatting>
  <conditionalFormatting sqref="A206">
    <cfRule type="colorScale" priority="317">
      <colorScale>
        <cfvo type="num" val="2"/>
        <cfvo type="num" val="7.5"/>
        <color theme="9" tint="0.39997558519241921"/>
        <color rgb="FF99FF66"/>
      </colorScale>
    </cfRule>
  </conditionalFormatting>
  <conditionalFormatting sqref="A206">
    <cfRule type="colorScale" priority="316">
      <colorScale>
        <cfvo type="num" val="2"/>
        <cfvo type="num" val="7.5"/>
        <color theme="9" tint="0.39997558519241921"/>
        <color rgb="FF99FF66"/>
      </colorScale>
    </cfRule>
  </conditionalFormatting>
  <conditionalFormatting sqref="A212">
    <cfRule type="colorScale" priority="315">
      <colorScale>
        <cfvo type="num" val="2"/>
        <cfvo type="num" val="7.5"/>
        <color theme="9" tint="0.39997558519241921"/>
        <color rgb="FF99FF66"/>
      </colorScale>
    </cfRule>
  </conditionalFormatting>
  <conditionalFormatting sqref="A212">
    <cfRule type="colorScale" priority="314">
      <colorScale>
        <cfvo type="num" val="2"/>
        <cfvo type="num" val="7.5"/>
        <color theme="9" tint="0.39997558519241921"/>
        <color rgb="FF99FF66"/>
      </colorScale>
    </cfRule>
  </conditionalFormatting>
  <conditionalFormatting sqref="K212">
    <cfRule type="cellIs" dxfId="144" priority="313" operator="greaterThan">
      <formula>6</formula>
    </cfRule>
  </conditionalFormatting>
  <conditionalFormatting sqref="K101">
    <cfRule type="cellIs" dxfId="143" priority="312" operator="greaterThan">
      <formula>6</formula>
    </cfRule>
  </conditionalFormatting>
  <conditionalFormatting sqref="K231">
    <cfRule type="cellIs" dxfId="142" priority="311" operator="greaterThan">
      <formula>6</formula>
    </cfRule>
  </conditionalFormatting>
  <conditionalFormatting sqref="P231">
    <cfRule type="cellIs" dxfId="141" priority="310" operator="greaterThan">
      <formula>0.7</formula>
    </cfRule>
  </conditionalFormatting>
  <conditionalFormatting sqref="A174">
    <cfRule type="colorScale" priority="309">
      <colorScale>
        <cfvo type="num" val="2"/>
        <cfvo type="num" val="7.5"/>
        <color theme="9" tint="0.39997558519241921"/>
        <color rgb="FF99FF66"/>
      </colorScale>
    </cfRule>
  </conditionalFormatting>
  <conditionalFormatting sqref="A170">
    <cfRule type="colorScale" priority="308">
      <colorScale>
        <cfvo type="num" val="2"/>
        <cfvo type="num" val="7.5"/>
        <color theme="9" tint="0.39997558519241921"/>
        <color rgb="FF99FF66"/>
      </colorScale>
    </cfRule>
  </conditionalFormatting>
  <conditionalFormatting sqref="A171">
    <cfRule type="colorScale" priority="307">
      <colorScale>
        <cfvo type="num" val="2"/>
        <cfvo type="num" val="7.5"/>
        <color theme="9" tint="0.39997558519241921"/>
        <color rgb="FF99FF66"/>
      </colorScale>
    </cfRule>
  </conditionalFormatting>
  <conditionalFormatting sqref="A171">
    <cfRule type="colorScale" priority="306">
      <colorScale>
        <cfvo type="num" val="2"/>
        <cfvo type="num" val="7.5"/>
        <color theme="9" tint="0.39997558519241921"/>
        <color rgb="FF99FF66"/>
      </colorScale>
    </cfRule>
  </conditionalFormatting>
  <conditionalFormatting sqref="A171">
    <cfRule type="colorScale" priority="305">
      <colorScale>
        <cfvo type="num" val="2"/>
        <cfvo type="num" val="7.5"/>
        <color theme="9" tint="0.39997558519241921"/>
        <color rgb="FF99FF66"/>
      </colorScale>
    </cfRule>
  </conditionalFormatting>
  <conditionalFormatting sqref="A171">
    <cfRule type="colorScale" priority="304">
      <colorScale>
        <cfvo type="num" val="2"/>
        <cfvo type="num" val="7.5"/>
        <color theme="9" tint="0.39997558519241921"/>
        <color rgb="FF99FF66"/>
      </colorScale>
    </cfRule>
  </conditionalFormatting>
  <conditionalFormatting sqref="A171">
    <cfRule type="colorScale" priority="303">
      <colorScale>
        <cfvo type="num" val="2"/>
        <cfvo type="num" val="7.5"/>
        <color theme="9" tint="0.39997558519241921"/>
        <color rgb="FF99FF66"/>
      </colorScale>
    </cfRule>
  </conditionalFormatting>
  <conditionalFormatting sqref="A171">
    <cfRule type="colorScale" priority="302">
      <colorScale>
        <cfvo type="num" val="2"/>
        <cfvo type="num" val="7.5"/>
        <color theme="9" tint="0.39997558519241921"/>
        <color rgb="FF99FF66"/>
      </colorScale>
    </cfRule>
  </conditionalFormatting>
  <conditionalFormatting sqref="A167">
    <cfRule type="colorScale" priority="301">
      <colorScale>
        <cfvo type="num" val="2"/>
        <cfvo type="num" val="7.5"/>
        <color theme="9" tint="0.39997558519241921"/>
        <color rgb="FF99FF66"/>
      </colorScale>
    </cfRule>
  </conditionalFormatting>
  <conditionalFormatting sqref="A169">
    <cfRule type="colorScale" priority="300">
      <colorScale>
        <cfvo type="num" val="2"/>
        <cfvo type="num" val="7.5"/>
        <color theme="9" tint="0.39997558519241921"/>
        <color rgb="FF99FF66"/>
      </colorScale>
    </cfRule>
  </conditionalFormatting>
  <conditionalFormatting sqref="A133">
    <cfRule type="colorScale" priority="297">
      <colorScale>
        <cfvo type="num" val="2"/>
        <cfvo type="num" val="7.5"/>
        <color theme="9" tint="0.39997558519241921"/>
        <color rgb="FF99FF66"/>
      </colorScale>
    </cfRule>
  </conditionalFormatting>
  <conditionalFormatting sqref="A133">
    <cfRule type="colorScale" priority="296">
      <colorScale>
        <cfvo type="num" val="2"/>
        <cfvo type="num" val="7.5"/>
        <color theme="9" tint="0.39997558519241921"/>
        <color rgb="FF99FF66"/>
      </colorScale>
    </cfRule>
  </conditionalFormatting>
  <conditionalFormatting sqref="A133">
    <cfRule type="colorScale" priority="295">
      <colorScale>
        <cfvo type="num" val="2"/>
        <cfvo type="num" val="7.5"/>
        <color theme="9" tint="0.39997558519241921"/>
        <color rgb="FF99FF66"/>
      </colorScale>
    </cfRule>
  </conditionalFormatting>
  <conditionalFormatting sqref="K133">
    <cfRule type="cellIs" dxfId="140" priority="294" operator="greaterThan">
      <formula>6</formula>
    </cfRule>
  </conditionalFormatting>
  <conditionalFormatting sqref="D239 D243 D246 O246">
    <cfRule type="cellIs" dxfId="139" priority="291" operator="between">
      <formula>4.75</formula>
      <formula>5.05</formula>
    </cfRule>
    <cfRule type="cellIs" dxfId="138" priority="292" operator="lessThan">
      <formula>4.75</formula>
    </cfRule>
    <cfRule type="cellIs" dxfId="137" priority="293" operator="greaterThan">
      <formula>5.05</formula>
    </cfRule>
  </conditionalFormatting>
  <conditionalFormatting sqref="O243 S243:S246 O246 S239 O239">
    <cfRule type="cellIs" dxfId="136" priority="290" operator="greaterThan">
      <formula>6</formula>
    </cfRule>
  </conditionalFormatting>
  <conditionalFormatting sqref="O243 O239">
    <cfRule type="cellIs" dxfId="135" priority="287" operator="between">
      <formula>4.75</formula>
      <formula>5.05</formula>
    </cfRule>
    <cfRule type="cellIs" dxfId="134" priority="288" operator="lessThan">
      <formula>4.75</formula>
    </cfRule>
    <cfRule type="cellIs" dxfId="133" priority="289" operator="greaterThan">
      <formula>5.05</formula>
    </cfRule>
  </conditionalFormatting>
  <conditionalFormatting sqref="S236:S238">
    <cfRule type="cellIs" dxfId="132" priority="286" operator="greaterThan">
      <formula>6</formula>
    </cfRule>
  </conditionalFormatting>
  <conditionalFormatting sqref="A225">
    <cfRule type="colorScale" priority="285">
      <colorScale>
        <cfvo type="num" val="2"/>
        <cfvo type="num" val="7.5"/>
        <color theme="9" tint="0.39997558519241921"/>
        <color rgb="FF99FF66"/>
      </colorScale>
    </cfRule>
  </conditionalFormatting>
  <conditionalFormatting sqref="A225">
    <cfRule type="colorScale" priority="284">
      <colorScale>
        <cfvo type="num" val="2"/>
        <cfvo type="num" val="7.5"/>
        <color theme="9" tint="0.39997558519241921"/>
        <color rgb="FF99FF66"/>
      </colorScale>
    </cfRule>
  </conditionalFormatting>
  <conditionalFormatting sqref="A225">
    <cfRule type="colorScale" priority="283">
      <colorScale>
        <cfvo type="num" val="2"/>
        <cfvo type="num" val="7.5"/>
        <color theme="9" tint="0.39997558519241921"/>
        <color rgb="FF99FF66"/>
      </colorScale>
    </cfRule>
  </conditionalFormatting>
  <conditionalFormatting sqref="A225">
    <cfRule type="colorScale" priority="282">
      <colorScale>
        <cfvo type="num" val="2"/>
        <cfvo type="num" val="7.5"/>
        <color theme="9" tint="0.39997558519241921"/>
        <color rgb="FF99FF66"/>
      </colorScale>
    </cfRule>
  </conditionalFormatting>
  <conditionalFormatting sqref="K77">
    <cfRule type="cellIs" dxfId="131" priority="281" operator="greaterThan">
      <formula>6</formula>
    </cfRule>
  </conditionalFormatting>
  <conditionalFormatting sqref="A61">
    <cfRule type="colorScale" priority="280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279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278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277">
      <colorScale>
        <cfvo type="num" val="2"/>
        <cfvo type="num" val="7.5"/>
        <color theme="9" tint="0.39997558519241921"/>
        <color rgb="FF99FF66"/>
      </colorScale>
    </cfRule>
  </conditionalFormatting>
  <conditionalFormatting sqref="K61:L61">
    <cfRule type="cellIs" dxfId="130" priority="276" operator="greaterThan">
      <formula>6</formula>
    </cfRule>
  </conditionalFormatting>
  <conditionalFormatting sqref="P61:Q61">
    <cfRule type="cellIs" dxfId="129" priority="275" operator="greaterThan">
      <formula>0.7</formula>
    </cfRule>
  </conditionalFormatting>
  <conditionalFormatting sqref="A80">
    <cfRule type="colorScale" priority="272">
      <colorScale>
        <cfvo type="num" val="2"/>
        <cfvo type="num" val="7.5"/>
        <color theme="9" tint="0.39997558519241921"/>
        <color rgb="FF99FF66"/>
      </colorScale>
    </cfRule>
  </conditionalFormatting>
  <conditionalFormatting sqref="A80">
    <cfRule type="colorScale" priority="271">
      <colorScale>
        <cfvo type="num" val="2"/>
        <cfvo type="num" val="7.5"/>
        <color theme="9" tint="0.39997558519241921"/>
        <color rgb="FF99FF66"/>
      </colorScale>
    </cfRule>
  </conditionalFormatting>
  <conditionalFormatting sqref="A80">
    <cfRule type="colorScale" priority="270">
      <colorScale>
        <cfvo type="num" val="2"/>
        <cfvo type="num" val="7.5"/>
        <color theme="9" tint="0.39997558519241921"/>
        <color rgb="FF99FF66"/>
      </colorScale>
    </cfRule>
  </conditionalFormatting>
  <conditionalFormatting sqref="K80">
    <cfRule type="cellIs" dxfId="128" priority="269" operator="greaterThan">
      <formula>6</formula>
    </cfRule>
  </conditionalFormatting>
  <conditionalFormatting sqref="K81">
    <cfRule type="cellIs" dxfId="127" priority="268" operator="greaterThan">
      <formula>6</formula>
    </cfRule>
  </conditionalFormatting>
  <conditionalFormatting sqref="K112:L112">
    <cfRule type="cellIs" dxfId="126" priority="267" operator="greaterThan">
      <formula>6</formula>
    </cfRule>
  </conditionalFormatting>
  <conditionalFormatting sqref="K115:L115">
    <cfRule type="cellIs" dxfId="125" priority="266" operator="greaterThan">
      <formula>6</formula>
    </cfRule>
  </conditionalFormatting>
  <conditionalFormatting sqref="K117">
    <cfRule type="cellIs" dxfId="124" priority="265" operator="greaterThan">
      <formula>6</formula>
    </cfRule>
  </conditionalFormatting>
  <conditionalFormatting sqref="A64">
    <cfRule type="colorScale" priority="263">
      <colorScale>
        <cfvo type="num" val="2"/>
        <cfvo type="num" val="7.5"/>
        <color theme="9" tint="0.39997558519241921"/>
        <color rgb="FF99FF66"/>
      </colorScale>
    </cfRule>
  </conditionalFormatting>
  <conditionalFormatting sqref="A64">
    <cfRule type="colorScale" priority="262">
      <colorScale>
        <cfvo type="num" val="2"/>
        <cfvo type="num" val="7.5"/>
        <color theme="9" tint="0.39997558519241921"/>
        <color rgb="FF99FF66"/>
      </colorScale>
    </cfRule>
  </conditionalFormatting>
  <conditionalFormatting sqref="A64">
    <cfRule type="colorScale" priority="261">
      <colorScale>
        <cfvo type="num" val="2"/>
        <cfvo type="num" val="7.5"/>
        <color theme="9" tint="0.39997558519241921"/>
        <color rgb="FF99FF66"/>
      </colorScale>
    </cfRule>
  </conditionalFormatting>
  <conditionalFormatting sqref="K60:L60">
    <cfRule type="cellIs" dxfId="123" priority="260" operator="greaterThan">
      <formula>6</formula>
    </cfRule>
  </conditionalFormatting>
  <conditionalFormatting sqref="K64">
    <cfRule type="cellIs" dxfId="122" priority="259" operator="greaterThan">
      <formula>6</formula>
    </cfRule>
  </conditionalFormatting>
  <conditionalFormatting sqref="P60:Q60">
    <cfRule type="cellIs" dxfId="121" priority="258" operator="greaterThan">
      <formula>0.7</formula>
    </cfRule>
  </conditionalFormatting>
  <conditionalFormatting sqref="P64">
    <cfRule type="cellIs" dxfId="120" priority="257" operator="greaterThan">
      <formula>0.7</formula>
    </cfRule>
  </conditionalFormatting>
  <conditionalFormatting sqref="A137">
    <cfRule type="colorScale" priority="253">
      <colorScale>
        <cfvo type="num" val="2"/>
        <cfvo type="num" val="7.5"/>
        <color theme="9" tint="0.39997558519241921"/>
        <color rgb="FF99FF66"/>
      </colorScale>
    </cfRule>
  </conditionalFormatting>
  <conditionalFormatting sqref="A137">
    <cfRule type="colorScale" priority="252">
      <colorScale>
        <cfvo type="num" val="2"/>
        <cfvo type="num" val="7.5"/>
        <color theme="9" tint="0.39997558519241921"/>
        <color rgb="FF99FF66"/>
      </colorScale>
    </cfRule>
  </conditionalFormatting>
  <conditionalFormatting sqref="K137:L137">
    <cfRule type="cellIs" dxfId="119" priority="251" operator="greaterThan">
      <formula>6</formula>
    </cfRule>
  </conditionalFormatting>
  <conditionalFormatting sqref="K222">
    <cfRule type="cellIs" dxfId="118" priority="250" operator="greaterThan">
      <formula>6</formula>
    </cfRule>
  </conditionalFormatting>
  <conditionalFormatting sqref="A222">
    <cfRule type="colorScale" priority="249">
      <colorScale>
        <cfvo type="num" val="2"/>
        <cfvo type="num" val="7.5"/>
        <color theme="9" tint="0.39997558519241921"/>
        <color rgb="FF99FF66"/>
      </colorScale>
    </cfRule>
  </conditionalFormatting>
  <conditionalFormatting sqref="A118">
    <cfRule type="colorScale" priority="248">
      <colorScale>
        <cfvo type="num" val="2"/>
        <cfvo type="num" val="7.5"/>
        <color theme="9" tint="0.39997558519241921"/>
        <color rgb="FF99FF66"/>
      </colorScale>
    </cfRule>
  </conditionalFormatting>
  <conditionalFormatting sqref="A118">
    <cfRule type="colorScale" priority="247">
      <colorScale>
        <cfvo type="num" val="2"/>
        <cfvo type="num" val="7.5"/>
        <color theme="9" tint="0.39997558519241921"/>
        <color rgb="FF99FF66"/>
      </colorScale>
    </cfRule>
  </conditionalFormatting>
  <conditionalFormatting sqref="A118">
    <cfRule type="colorScale" priority="246">
      <colorScale>
        <cfvo type="num" val="2"/>
        <cfvo type="num" val="7.5"/>
        <color theme="9" tint="0.39997558519241921"/>
        <color rgb="FF99FF66"/>
      </colorScale>
    </cfRule>
  </conditionalFormatting>
  <conditionalFormatting sqref="K118">
    <cfRule type="cellIs" dxfId="117" priority="245" operator="greaterThan">
      <formula>6</formula>
    </cfRule>
  </conditionalFormatting>
  <conditionalFormatting sqref="P75:Q75">
    <cfRule type="cellIs" dxfId="116" priority="242" operator="greaterThan">
      <formula>0.6</formula>
    </cfRule>
  </conditionalFormatting>
  <conditionalFormatting sqref="K75:L75">
    <cfRule type="cellIs" dxfId="115" priority="241" operator="greaterThan">
      <formula>6</formula>
    </cfRule>
  </conditionalFormatting>
  <conditionalFormatting sqref="A75">
    <cfRule type="colorScale" priority="240">
      <colorScale>
        <cfvo type="num" val="2"/>
        <cfvo type="num" val="7.5"/>
        <color theme="9" tint="0.39997558519241921"/>
        <color rgb="FF99FF66"/>
      </colorScale>
    </cfRule>
  </conditionalFormatting>
  <conditionalFormatting sqref="K190">
    <cfRule type="cellIs" dxfId="114" priority="234" operator="greaterThan">
      <formula>6</formula>
    </cfRule>
  </conditionalFormatting>
  <conditionalFormatting sqref="K155">
    <cfRule type="cellIs" dxfId="113" priority="232" operator="greaterThan">
      <formula>6</formula>
    </cfRule>
  </conditionalFormatting>
  <conditionalFormatting sqref="P155">
    <cfRule type="cellIs" dxfId="112" priority="233" operator="greaterThan">
      <formula>0.7</formula>
    </cfRule>
  </conditionalFormatting>
  <conditionalFormatting sqref="A209">
    <cfRule type="colorScale" priority="231">
      <colorScale>
        <cfvo type="num" val="2"/>
        <cfvo type="num" val="7.5"/>
        <color theme="9" tint="0.39997558519241921"/>
        <color rgb="FF99FF66"/>
      </colorScale>
    </cfRule>
  </conditionalFormatting>
  <conditionalFormatting sqref="A209">
    <cfRule type="colorScale" priority="230">
      <colorScale>
        <cfvo type="num" val="2"/>
        <cfvo type="num" val="7.5"/>
        <color theme="9" tint="0.39997558519241921"/>
        <color rgb="FF99FF66"/>
      </colorScale>
    </cfRule>
  </conditionalFormatting>
  <conditionalFormatting sqref="A209">
    <cfRule type="colorScale" priority="229">
      <colorScale>
        <cfvo type="num" val="2"/>
        <cfvo type="num" val="7.5"/>
        <color theme="9" tint="0.39997558519241921"/>
        <color rgb="FF99FF66"/>
      </colorScale>
    </cfRule>
  </conditionalFormatting>
  <conditionalFormatting sqref="K209">
    <cfRule type="cellIs" dxfId="111" priority="228" operator="greaterThan">
      <formula>6</formula>
    </cfRule>
  </conditionalFormatting>
  <conditionalFormatting sqref="A79">
    <cfRule type="colorScale" priority="227">
      <colorScale>
        <cfvo type="num" val="2"/>
        <cfvo type="num" val="7.5"/>
        <color theme="9" tint="0.39997558519241921"/>
        <color rgb="FF99FF66"/>
      </colorScale>
    </cfRule>
  </conditionalFormatting>
  <conditionalFormatting sqref="A79">
    <cfRule type="colorScale" priority="226">
      <colorScale>
        <cfvo type="num" val="2"/>
        <cfvo type="num" val="7.5"/>
        <color theme="9" tint="0.39997558519241921"/>
        <color rgb="FF99FF66"/>
      </colorScale>
    </cfRule>
  </conditionalFormatting>
  <conditionalFormatting sqref="A79">
    <cfRule type="colorScale" priority="225">
      <colorScale>
        <cfvo type="num" val="2"/>
        <cfvo type="num" val="7.5"/>
        <color theme="9" tint="0.39997558519241921"/>
        <color rgb="FF99FF66"/>
      </colorScale>
    </cfRule>
  </conditionalFormatting>
  <conditionalFormatting sqref="K79">
    <cfRule type="cellIs" dxfId="110" priority="224" operator="greaterThan">
      <formula>6</formula>
    </cfRule>
  </conditionalFormatting>
  <conditionalFormatting sqref="K192">
    <cfRule type="cellIs" dxfId="109" priority="223" operator="greaterThan">
      <formula>6</formula>
    </cfRule>
  </conditionalFormatting>
  <conditionalFormatting sqref="A172">
    <cfRule type="colorScale" priority="222">
      <colorScale>
        <cfvo type="num" val="2"/>
        <cfvo type="num" val="7.5"/>
        <color theme="9" tint="0.39997558519241921"/>
        <color rgb="FF99FF66"/>
      </colorScale>
    </cfRule>
  </conditionalFormatting>
  <conditionalFormatting sqref="K172">
    <cfRule type="cellIs" dxfId="108" priority="221" operator="greaterThan">
      <formula>6</formula>
    </cfRule>
  </conditionalFormatting>
  <conditionalFormatting sqref="A100">
    <cfRule type="colorScale" priority="220">
      <colorScale>
        <cfvo type="num" val="2"/>
        <cfvo type="num" val="7.5"/>
        <color theme="9" tint="0.39997558519241921"/>
        <color rgb="FF99FF66"/>
      </colorScale>
    </cfRule>
  </conditionalFormatting>
  <conditionalFormatting sqref="A100">
    <cfRule type="colorScale" priority="219">
      <colorScale>
        <cfvo type="num" val="2"/>
        <cfvo type="num" val="7.5"/>
        <color theme="9" tint="0.39997558519241921"/>
        <color rgb="FF99FF66"/>
      </colorScale>
    </cfRule>
  </conditionalFormatting>
  <conditionalFormatting sqref="A100">
    <cfRule type="colorScale" priority="218">
      <colorScale>
        <cfvo type="num" val="2"/>
        <cfvo type="num" val="7.5"/>
        <color theme="9" tint="0.39997558519241921"/>
        <color rgb="FF99FF66"/>
      </colorScale>
    </cfRule>
  </conditionalFormatting>
  <conditionalFormatting sqref="A100">
    <cfRule type="colorScale" priority="217">
      <colorScale>
        <cfvo type="num" val="2"/>
        <cfvo type="num" val="7.5"/>
        <color theme="9" tint="0.39997558519241921"/>
        <color rgb="FF99FF66"/>
      </colorScale>
    </cfRule>
  </conditionalFormatting>
  <conditionalFormatting sqref="K100:L100">
    <cfRule type="cellIs" dxfId="107" priority="216" operator="greaterThan">
      <formula>6</formula>
    </cfRule>
  </conditionalFormatting>
  <conditionalFormatting sqref="A35">
    <cfRule type="colorScale" priority="215">
      <colorScale>
        <cfvo type="num" val="2"/>
        <cfvo type="num" val="7.5"/>
        <color theme="9" tint="0.39997558519241921"/>
        <color rgb="FF99FF66"/>
      </colorScale>
    </cfRule>
  </conditionalFormatting>
  <conditionalFormatting sqref="A35">
    <cfRule type="colorScale" priority="214">
      <colorScale>
        <cfvo type="num" val="2"/>
        <cfvo type="num" val="7.5"/>
        <color theme="9" tint="0.39997558519241921"/>
        <color rgb="FF99FF66"/>
      </colorScale>
    </cfRule>
  </conditionalFormatting>
  <conditionalFormatting sqref="A35">
    <cfRule type="colorScale" priority="213">
      <colorScale>
        <cfvo type="num" val="2"/>
        <cfvo type="num" val="7.5"/>
        <color theme="9" tint="0.39997558519241921"/>
        <color rgb="FF99FF66"/>
      </colorScale>
    </cfRule>
  </conditionalFormatting>
  <conditionalFormatting sqref="K35">
    <cfRule type="cellIs" dxfId="106" priority="212" operator="greaterThan">
      <formula>6</formula>
    </cfRule>
  </conditionalFormatting>
  <conditionalFormatting sqref="A63">
    <cfRule type="colorScale" priority="210">
      <colorScale>
        <cfvo type="num" val="2"/>
        <cfvo type="num" val="7.5"/>
        <color theme="9" tint="0.39997558519241921"/>
        <color rgb="FF99FF66"/>
      </colorScale>
    </cfRule>
  </conditionalFormatting>
  <conditionalFormatting sqref="A63">
    <cfRule type="colorScale" priority="209">
      <colorScale>
        <cfvo type="num" val="2"/>
        <cfvo type="num" val="7.5"/>
        <color theme="9" tint="0.39997558519241921"/>
        <color rgb="FF99FF66"/>
      </colorScale>
    </cfRule>
  </conditionalFormatting>
  <conditionalFormatting sqref="A63">
    <cfRule type="colorScale" priority="208">
      <colorScale>
        <cfvo type="num" val="2"/>
        <cfvo type="num" val="7.5"/>
        <color theme="9" tint="0.39997558519241921"/>
        <color rgb="FF99FF66"/>
      </colorScale>
    </cfRule>
  </conditionalFormatting>
  <conditionalFormatting sqref="P63">
    <cfRule type="cellIs" dxfId="105" priority="207" operator="greaterThan">
      <formula>0.7</formula>
    </cfRule>
  </conditionalFormatting>
  <conditionalFormatting sqref="K63">
    <cfRule type="cellIs" dxfId="104" priority="206" operator="greaterThan">
      <formula>6</formula>
    </cfRule>
  </conditionalFormatting>
  <conditionalFormatting sqref="K207">
    <cfRule type="cellIs" dxfId="103" priority="205" operator="greaterThan">
      <formula>6</formula>
    </cfRule>
  </conditionalFormatting>
  <conditionalFormatting sqref="A207">
    <cfRule type="colorScale" priority="204">
      <colorScale>
        <cfvo type="num" val="2"/>
        <cfvo type="num" val="7.5"/>
        <color theme="9" tint="0.39997558519241921"/>
        <color rgb="FF99FF66"/>
      </colorScale>
    </cfRule>
  </conditionalFormatting>
  <conditionalFormatting sqref="A207">
    <cfRule type="colorScale" priority="203">
      <colorScale>
        <cfvo type="num" val="2"/>
        <cfvo type="num" val="7.5"/>
        <color theme="9" tint="0.39997558519241921"/>
        <color rgb="FF99FF66"/>
      </colorScale>
    </cfRule>
  </conditionalFormatting>
  <conditionalFormatting sqref="A207">
    <cfRule type="colorScale" priority="202">
      <colorScale>
        <cfvo type="num" val="2"/>
        <cfvo type="num" val="7.5"/>
        <color theme="9" tint="0.39997558519241921"/>
        <color rgb="FF99FF66"/>
      </colorScale>
    </cfRule>
  </conditionalFormatting>
  <conditionalFormatting sqref="A207">
    <cfRule type="colorScale" priority="201">
      <colorScale>
        <cfvo type="num" val="2"/>
        <cfvo type="num" val="7.5"/>
        <color theme="9" tint="0.39997558519241921"/>
        <color rgb="FF99FF66"/>
      </colorScale>
    </cfRule>
  </conditionalFormatting>
  <conditionalFormatting sqref="P212">
    <cfRule type="cellIs" dxfId="102" priority="186" operator="greaterThan">
      <formula>0.6</formula>
    </cfRule>
  </conditionalFormatting>
  <conditionalFormatting sqref="P209">
    <cfRule type="cellIs" dxfId="101" priority="185" operator="greaterThan">
      <formula>0.6</formula>
    </cfRule>
  </conditionalFormatting>
  <conditionalFormatting sqref="P210">
    <cfRule type="cellIs" dxfId="100" priority="184" operator="greaterThan">
      <formula>0.6</formula>
    </cfRule>
  </conditionalFormatting>
  <conditionalFormatting sqref="P208">
    <cfRule type="cellIs" dxfId="99" priority="183" operator="greaterThan">
      <formula>0.6</formula>
    </cfRule>
  </conditionalFormatting>
  <conditionalFormatting sqref="P207">
    <cfRule type="cellIs" dxfId="98" priority="182" operator="greaterThan">
      <formula>0.6</formula>
    </cfRule>
  </conditionalFormatting>
  <conditionalFormatting sqref="P206">
    <cfRule type="cellIs" dxfId="97" priority="181" operator="greaterThan">
      <formula>0.6</formula>
    </cfRule>
  </conditionalFormatting>
  <conditionalFormatting sqref="P205">
    <cfRule type="cellIs" dxfId="96" priority="180" operator="greaterThan">
      <formula>0.6</formula>
    </cfRule>
  </conditionalFormatting>
  <conditionalFormatting sqref="P204">
    <cfRule type="cellIs" dxfId="95" priority="179" operator="greaterThan">
      <formula>0.6</formula>
    </cfRule>
  </conditionalFormatting>
  <conditionalFormatting sqref="P222">
    <cfRule type="cellIs" dxfId="94" priority="178" operator="greaterThan">
      <formula>0.6</formula>
    </cfRule>
  </conditionalFormatting>
  <conditionalFormatting sqref="P224">
    <cfRule type="cellIs" dxfId="93" priority="177" operator="greaterThan">
      <formula>0.6</formula>
    </cfRule>
  </conditionalFormatting>
  <conditionalFormatting sqref="P225">
    <cfRule type="cellIs" dxfId="92" priority="175" operator="greaterThan">
      <formula>0.6</formula>
    </cfRule>
  </conditionalFormatting>
  <conditionalFormatting sqref="P227">
    <cfRule type="cellIs" dxfId="91" priority="174" operator="greaterThan">
      <formula>0.6</formula>
    </cfRule>
  </conditionalFormatting>
  <conditionalFormatting sqref="P228">
    <cfRule type="cellIs" dxfId="90" priority="173" operator="greaterThan">
      <formula>0.6</formula>
    </cfRule>
  </conditionalFormatting>
  <conditionalFormatting sqref="P229">
    <cfRule type="cellIs" dxfId="89" priority="172" operator="greaterThan">
      <formula>0.6</formula>
    </cfRule>
  </conditionalFormatting>
  <conditionalFormatting sqref="P38">
    <cfRule type="cellIs" dxfId="88" priority="171" operator="greaterThan">
      <formula>0.6</formula>
    </cfRule>
  </conditionalFormatting>
  <conditionalFormatting sqref="P36">
    <cfRule type="cellIs" dxfId="87" priority="170" operator="greaterThan">
      <formula>0.6</formula>
    </cfRule>
  </conditionalFormatting>
  <conditionalFormatting sqref="P40">
    <cfRule type="cellIs" dxfId="86" priority="169" operator="greaterThan">
      <formula>0.6</formula>
    </cfRule>
  </conditionalFormatting>
  <conditionalFormatting sqref="P39">
    <cfRule type="cellIs" dxfId="85" priority="168" operator="greaterThan">
      <formula>0.6</formula>
    </cfRule>
  </conditionalFormatting>
  <conditionalFormatting sqref="P35">
    <cfRule type="cellIs" dxfId="84" priority="166" operator="greaterThan">
      <formula>0.6</formula>
    </cfRule>
  </conditionalFormatting>
  <conditionalFormatting sqref="P41">
    <cfRule type="cellIs" dxfId="83" priority="165" operator="greaterThan">
      <formula>0.6</formula>
    </cfRule>
  </conditionalFormatting>
  <conditionalFormatting sqref="P79:Q79">
    <cfRule type="cellIs" dxfId="82" priority="155" operator="greaterThan">
      <formula>0.6</formula>
    </cfRule>
  </conditionalFormatting>
  <conditionalFormatting sqref="P84:Q84">
    <cfRule type="cellIs" dxfId="81" priority="150" operator="greaterThan">
      <formula>0.6</formula>
    </cfRule>
  </conditionalFormatting>
  <conditionalFormatting sqref="P76:Q76">
    <cfRule type="cellIs" dxfId="80" priority="158" operator="greaterThan">
      <formula>0.6</formula>
    </cfRule>
  </conditionalFormatting>
  <conditionalFormatting sqref="P77:Q77">
    <cfRule type="cellIs" dxfId="79" priority="157" operator="greaterThan">
      <formula>0.6</formula>
    </cfRule>
  </conditionalFormatting>
  <conditionalFormatting sqref="P78:Q78">
    <cfRule type="cellIs" dxfId="78" priority="156" operator="greaterThan">
      <formula>0.6</formula>
    </cfRule>
  </conditionalFormatting>
  <conditionalFormatting sqref="P80:Q80">
    <cfRule type="cellIs" dxfId="77" priority="154" operator="greaterThan">
      <formula>0.6</formula>
    </cfRule>
  </conditionalFormatting>
  <conditionalFormatting sqref="P82:Q82">
    <cfRule type="cellIs" dxfId="76" priority="153" operator="greaterThan">
      <formula>0.6</formula>
    </cfRule>
  </conditionalFormatting>
  <conditionalFormatting sqref="P81:Q81">
    <cfRule type="cellIs" dxfId="75" priority="152" operator="greaterThan">
      <formula>0.6</formula>
    </cfRule>
  </conditionalFormatting>
  <conditionalFormatting sqref="P83:Q83">
    <cfRule type="cellIs" dxfId="74" priority="151" operator="greaterThan">
      <formula>0.6</formula>
    </cfRule>
  </conditionalFormatting>
  <conditionalFormatting sqref="P93">
    <cfRule type="cellIs" dxfId="73" priority="149" operator="greaterThan">
      <formula>0.6</formula>
    </cfRule>
  </conditionalFormatting>
  <conditionalFormatting sqref="P94">
    <cfRule type="cellIs" dxfId="72" priority="148" operator="greaterThan">
      <formula>0.6</formula>
    </cfRule>
  </conditionalFormatting>
  <conditionalFormatting sqref="P95">
    <cfRule type="cellIs" dxfId="71" priority="147" operator="greaterThan">
      <formula>0.6</formula>
    </cfRule>
  </conditionalFormatting>
  <conditionalFormatting sqref="P97:Q97">
    <cfRule type="cellIs" dxfId="70" priority="146" operator="greaterThan">
      <formula>0.6</formula>
    </cfRule>
  </conditionalFormatting>
  <conditionalFormatting sqref="P98:Q98">
    <cfRule type="cellIs" dxfId="69" priority="145" operator="greaterThan">
      <formula>0.6</formula>
    </cfRule>
  </conditionalFormatting>
  <conditionalFormatting sqref="P99">
    <cfRule type="cellIs" dxfId="68" priority="144" operator="greaterThan">
      <formula>0.6</formula>
    </cfRule>
  </conditionalFormatting>
  <conditionalFormatting sqref="P101:Q101">
    <cfRule type="cellIs" dxfId="67" priority="143" operator="greaterThan">
      <formula>0.6</formula>
    </cfRule>
  </conditionalFormatting>
  <conditionalFormatting sqref="P100:Q100">
    <cfRule type="cellIs" dxfId="66" priority="142" operator="greaterThan">
      <formula>0.6</formula>
    </cfRule>
  </conditionalFormatting>
  <conditionalFormatting sqref="P102:Q102">
    <cfRule type="cellIs" dxfId="65" priority="141" operator="greaterThan">
      <formula>0.6</formula>
    </cfRule>
  </conditionalFormatting>
  <conditionalFormatting sqref="P118">
    <cfRule type="cellIs" dxfId="64" priority="140" operator="greaterThan">
      <formula>0.6</formula>
    </cfRule>
  </conditionalFormatting>
  <conditionalFormatting sqref="P119">
    <cfRule type="cellIs" dxfId="63" priority="138" operator="greaterThan">
      <formula>0.6</formula>
    </cfRule>
  </conditionalFormatting>
  <conditionalFormatting sqref="P130:Q130">
    <cfRule type="cellIs" dxfId="62" priority="137" operator="greaterThan">
      <formula>0.6</formula>
    </cfRule>
  </conditionalFormatting>
  <conditionalFormatting sqref="P131:Q131">
    <cfRule type="cellIs" dxfId="61" priority="136" operator="greaterThan">
      <formula>0.6</formula>
    </cfRule>
  </conditionalFormatting>
  <conditionalFormatting sqref="P132:Q132">
    <cfRule type="cellIs" dxfId="60" priority="135" operator="greaterThan">
      <formula>0.6</formula>
    </cfRule>
  </conditionalFormatting>
  <conditionalFormatting sqref="P133:Q133">
    <cfRule type="cellIs" dxfId="59" priority="134" operator="greaterThan">
      <formula>0.6</formula>
    </cfRule>
  </conditionalFormatting>
  <conditionalFormatting sqref="P134">
    <cfRule type="cellIs" dxfId="58" priority="133" operator="greaterThan">
      <formula>0.6</formula>
    </cfRule>
  </conditionalFormatting>
  <conditionalFormatting sqref="P135:Q135">
    <cfRule type="cellIs" dxfId="57" priority="132" operator="greaterThan">
      <formula>0.6</formula>
    </cfRule>
  </conditionalFormatting>
  <conditionalFormatting sqref="P137:Q137">
    <cfRule type="cellIs" dxfId="56" priority="131" operator="greaterThan">
      <formula>0.6</formula>
    </cfRule>
  </conditionalFormatting>
  <conditionalFormatting sqref="P138:Q138">
    <cfRule type="cellIs" dxfId="55" priority="130" operator="greaterThan">
      <formula>0.6</formula>
    </cfRule>
  </conditionalFormatting>
  <conditionalFormatting sqref="P169">
    <cfRule type="cellIs" dxfId="54" priority="129" operator="greaterThan">
      <formula>0.6</formula>
    </cfRule>
  </conditionalFormatting>
  <conditionalFormatting sqref="P171">
    <cfRule type="cellIs" dxfId="53" priority="128" operator="greaterThan">
      <formula>0.6</formula>
    </cfRule>
  </conditionalFormatting>
  <conditionalFormatting sqref="P170">
    <cfRule type="cellIs" dxfId="52" priority="127" operator="greaterThan">
      <formula>0.6</formula>
    </cfRule>
  </conditionalFormatting>
  <conditionalFormatting sqref="P172">
    <cfRule type="cellIs" dxfId="51" priority="125" operator="greaterThan">
      <formula>0.6</formula>
    </cfRule>
  </conditionalFormatting>
  <conditionalFormatting sqref="P174">
    <cfRule type="cellIs" dxfId="50" priority="124" operator="greaterThan">
      <formula>0.6</formula>
    </cfRule>
  </conditionalFormatting>
  <conditionalFormatting sqref="P187">
    <cfRule type="cellIs" dxfId="49" priority="123" operator="greaterThan">
      <formula>0.6</formula>
    </cfRule>
  </conditionalFormatting>
  <conditionalFormatting sqref="P188">
    <cfRule type="cellIs" dxfId="48" priority="122" operator="greaterThan">
      <formula>0.6</formula>
    </cfRule>
  </conditionalFormatting>
  <conditionalFormatting sqref="P191">
    <cfRule type="cellIs" dxfId="47" priority="121" operator="greaterThan">
      <formula>0.6</formula>
    </cfRule>
  </conditionalFormatting>
  <conditionalFormatting sqref="P190">
    <cfRule type="cellIs" dxfId="46" priority="120" operator="greaterThan">
      <formula>0.6</formula>
    </cfRule>
  </conditionalFormatting>
  <conditionalFormatting sqref="P194">
    <cfRule type="cellIs" dxfId="45" priority="119" operator="greaterThan">
      <formula>0.6</formula>
    </cfRule>
  </conditionalFormatting>
  <conditionalFormatting sqref="P192">
    <cfRule type="cellIs" dxfId="44" priority="118" operator="greaterThan">
      <formula>0.6</formula>
    </cfRule>
  </conditionalFormatting>
  <conditionalFormatting sqref="P195:Q195">
    <cfRule type="cellIs" dxfId="43" priority="117" operator="greaterThan">
      <formula>0.6</formula>
    </cfRule>
  </conditionalFormatting>
  <conditionalFormatting sqref="K76:L76">
    <cfRule type="cellIs" dxfId="42" priority="116" operator="greaterThan">
      <formula>6</formula>
    </cfRule>
  </conditionalFormatting>
  <conditionalFormatting sqref="A153">
    <cfRule type="colorScale" priority="110">
      <colorScale>
        <cfvo type="num" val="2"/>
        <cfvo type="num" val="7.5"/>
        <color theme="9" tint="0.39997558519241921"/>
        <color rgb="FF99FF66"/>
      </colorScale>
    </cfRule>
  </conditionalFormatting>
  <conditionalFormatting sqref="A154">
    <cfRule type="colorScale" priority="109">
      <colorScale>
        <cfvo type="num" val="2"/>
        <cfvo type="num" val="7.5"/>
        <color theme="9" tint="0.39997558519241921"/>
        <color rgb="FF99FF66"/>
      </colorScale>
    </cfRule>
  </conditionalFormatting>
  <conditionalFormatting sqref="K153">
    <cfRule type="cellIs" dxfId="41" priority="107" operator="greaterThan">
      <formula>6</formula>
    </cfRule>
  </conditionalFormatting>
  <conditionalFormatting sqref="P154">
    <cfRule type="cellIs" dxfId="40" priority="106" operator="greaterThan">
      <formula>0.6</formula>
    </cfRule>
  </conditionalFormatting>
  <conditionalFormatting sqref="P153">
    <cfRule type="cellIs" dxfId="39" priority="108" operator="greaterThan">
      <formula>0.6</formula>
    </cfRule>
  </conditionalFormatting>
  <conditionalFormatting sqref="K154">
    <cfRule type="cellIs" dxfId="38" priority="105" operator="greaterThan">
      <formula>6</formula>
    </cfRule>
  </conditionalFormatting>
  <conditionalFormatting sqref="A136">
    <cfRule type="colorScale" priority="93">
      <colorScale>
        <cfvo type="num" val="2"/>
        <cfvo type="num" val="7.5"/>
        <color theme="9" tint="0.39997558519241921"/>
        <color rgb="FF99FF66"/>
      </colorScale>
    </cfRule>
  </conditionalFormatting>
  <conditionalFormatting sqref="A136">
    <cfRule type="colorScale" priority="92">
      <colorScale>
        <cfvo type="num" val="2"/>
        <cfvo type="num" val="7.5"/>
        <color theme="9" tint="0.39997558519241921"/>
        <color rgb="FF99FF66"/>
      </colorScale>
    </cfRule>
  </conditionalFormatting>
  <conditionalFormatting sqref="A136">
    <cfRule type="colorScale" priority="91">
      <colorScale>
        <cfvo type="num" val="2"/>
        <cfvo type="num" val="7.5"/>
        <color theme="9" tint="0.39997558519241921"/>
        <color rgb="FF99FF66"/>
      </colorScale>
    </cfRule>
  </conditionalFormatting>
  <conditionalFormatting sqref="A136">
    <cfRule type="colorScale" priority="90">
      <colorScale>
        <cfvo type="num" val="2"/>
        <cfvo type="num" val="7.5"/>
        <color theme="9" tint="0.39997558519241921"/>
        <color rgb="FF99FF66"/>
      </colorScale>
    </cfRule>
  </conditionalFormatting>
  <conditionalFormatting sqref="K136">
    <cfRule type="cellIs" dxfId="37" priority="89" operator="greaterThan">
      <formula>6</formula>
    </cfRule>
  </conditionalFormatting>
  <conditionalFormatting sqref="P136:Q136">
    <cfRule type="cellIs" dxfId="36" priority="88" operator="greaterThan">
      <formula>0.6</formula>
    </cfRule>
  </conditionalFormatting>
  <conditionalFormatting sqref="A189">
    <cfRule type="colorScale" priority="87">
      <colorScale>
        <cfvo type="num" val="2"/>
        <cfvo type="num" val="7.5"/>
        <color theme="9" tint="0.39997558519241921"/>
        <color rgb="FF99FF66"/>
      </colorScale>
    </cfRule>
  </conditionalFormatting>
  <conditionalFormatting sqref="A191">
    <cfRule type="colorScale" priority="86">
      <colorScale>
        <cfvo type="num" val="2"/>
        <cfvo type="num" val="7.5"/>
        <color theme="9" tint="0.39997558519241921"/>
        <color rgb="FF99FF66"/>
      </colorScale>
    </cfRule>
  </conditionalFormatting>
  <conditionalFormatting sqref="A193">
    <cfRule type="colorScale" priority="85">
      <colorScale>
        <cfvo type="num" val="2"/>
        <cfvo type="num" val="7.5"/>
        <color theme="9" tint="0.39997558519241921"/>
        <color rgb="FF99FF66"/>
      </colorScale>
    </cfRule>
  </conditionalFormatting>
  <conditionalFormatting sqref="A190">
    <cfRule type="colorScale" priority="84">
      <colorScale>
        <cfvo type="num" val="2"/>
        <cfvo type="num" val="7.5"/>
        <color theme="9" tint="0.39997558519241921"/>
        <color rgb="FF99FF66"/>
      </colorScale>
    </cfRule>
  </conditionalFormatting>
  <conditionalFormatting sqref="K189">
    <cfRule type="cellIs" dxfId="35" priority="83" operator="greaterThan">
      <formula>6</formula>
    </cfRule>
  </conditionalFormatting>
  <conditionalFormatting sqref="P189">
    <cfRule type="cellIs" dxfId="34" priority="82" operator="greaterThan">
      <formula>0.6</formula>
    </cfRule>
  </conditionalFormatting>
  <conditionalFormatting sqref="K193">
    <cfRule type="cellIs" dxfId="33" priority="81" operator="greaterThan">
      <formula>6</formula>
    </cfRule>
  </conditionalFormatting>
  <conditionalFormatting sqref="P193">
    <cfRule type="cellIs" dxfId="32" priority="80" operator="greaterThan">
      <formula>0.6</formula>
    </cfRule>
  </conditionalFormatting>
  <conditionalFormatting sqref="A116">
    <cfRule type="colorScale" priority="73">
      <colorScale>
        <cfvo type="num" val="2"/>
        <cfvo type="num" val="7.5"/>
        <color theme="9" tint="0.39997558519241921"/>
        <color rgb="FF99FF66"/>
      </colorScale>
    </cfRule>
  </conditionalFormatting>
  <conditionalFormatting sqref="A116">
    <cfRule type="colorScale" priority="72">
      <colorScale>
        <cfvo type="num" val="2"/>
        <cfvo type="num" val="7.5"/>
        <color theme="9" tint="0.39997558519241921"/>
        <color rgb="FF99FF66"/>
      </colorScale>
    </cfRule>
  </conditionalFormatting>
  <conditionalFormatting sqref="A116">
    <cfRule type="colorScale" priority="71">
      <colorScale>
        <cfvo type="num" val="2"/>
        <cfvo type="num" val="7.5"/>
        <color theme="9" tint="0.39997558519241921"/>
        <color rgb="FF99FF66"/>
      </colorScale>
    </cfRule>
  </conditionalFormatting>
  <conditionalFormatting sqref="P116">
    <cfRule type="cellIs" dxfId="31" priority="70" operator="greaterThan">
      <formula>0.6</formula>
    </cfRule>
  </conditionalFormatting>
  <conditionalFormatting sqref="K116">
    <cfRule type="cellIs" dxfId="30" priority="69" operator="greaterThan">
      <formula>6</formula>
    </cfRule>
  </conditionalFormatting>
  <conditionalFormatting sqref="A223">
    <cfRule type="colorScale" priority="68">
      <colorScale>
        <cfvo type="num" val="2"/>
        <cfvo type="num" val="7.5"/>
        <color theme="9" tint="0.39997558519241921"/>
        <color rgb="FF99FF66"/>
      </colorScale>
    </cfRule>
  </conditionalFormatting>
  <conditionalFormatting sqref="K223">
    <cfRule type="cellIs" dxfId="29" priority="67" operator="greaterThan">
      <formula>6</formula>
    </cfRule>
  </conditionalFormatting>
  <conditionalFormatting sqref="P223">
    <cfRule type="cellIs" dxfId="28" priority="66" operator="greaterThan">
      <formula>0.6</formula>
    </cfRule>
  </conditionalFormatting>
  <conditionalFormatting sqref="A37">
    <cfRule type="colorScale" priority="65">
      <colorScale>
        <cfvo type="num" val="2"/>
        <cfvo type="num" val="7.5"/>
        <color theme="9" tint="0.39997558519241921"/>
        <color rgb="FF99FF66"/>
      </colorScale>
    </cfRule>
  </conditionalFormatting>
  <conditionalFormatting sqref="P37">
    <cfRule type="cellIs" dxfId="27" priority="64" operator="greaterThan">
      <formula>0.6</formula>
    </cfRule>
  </conditionalFormatting>
  <conditionalFormatting sqref="K37:L37">
    <cfRule type="cellIs" dxfId="26" priority="63" operator="greaterThan">
      <formula>6</formula>
    </cfRule>
  </conditionalFormatting>
  <conditionalFormatting sqref="A34">
    <cfRule type="colorScale" priority="56">
      <colorScale>
        <cfvo type="num" val="2"/>
        <cfvo type="num" val="7.5"/>
        <color theme="9" tint="0.39997558519241921"/>
        <color rgb="FF99FF66"/>
      </colorScale>
    </cfRule>
  </conditionalFormatting>
  <conditionalFormatting sqref="P34">
    <cfRule type="cellIs" dxfId="25" priority="55" operator="greaterThan">
      <formula>0.6</formula>
    </cfRule>
  </conditionalFormatting>
  <conditionalFormatting sqref="K34:L34">
    <cfRule type="cellIs" dxfId="24" priority="54" operator="greaterThan">
      <formula>6</formula>
    </cfRule>
  </conditionalFormatting>
  <conditionalFormatting sqref="K173">
    <cfRule type="cellIs" dxfId="23" priority="53" operator="greaterThan">
      <formula>6</formula>
    </cfRule>
  </conditionalFormatting>
  <conditionalFormatting sqref="P173">
    <cfRule type="cellIs" dxfId="22" priority="52" operator="greaterThan">
      <formula>0.6</formula>
    </cfRule>
  </conditionalFormatting>
  <conditionalFormatting sqref="A173">
    <cfRule type="colorScale" priority="51">
      <colorScale>
        <cfvo type="num" val="2"/>
        <cfvo type="num" val="7.5"/>
        <color theme="9" tint="0.39997558519241921"/>
        <color rgb="FF99FF66"/>
      </colorScale>
    </cfRule>
  </conditionalFormatting>
  <conditionalFormatting sqref="A96">
    <cfRule type="colorScale" priority="50">
      <colorScale>
        <cfvo type="num" val="2"/>
        <cfvo type="num" val="7.5"/>
        <color theme="9" tint="0.39997558519241921"/>
        <color rgb="FF99FF66"/>
      </colorScale>
    </cfRule>
  </conditionalFormatting>
  <conditionalFormatting sqref="A96">
    <cfRule type="colorScale" priority="49">
      <colorScale>
        <cfvo type="num" val="2"/>
        <cfvo type="num" val="7.5"/>
        <color theme="9" tint="0.39997558519241921"/>
        <color rgb="FF99FF66"/>
      </colorScale>
    </cfRule>
  </conditionalFormatting>
  <conditionalFormatting sqref="A96">
    <cfRule type="colorScale" priority="48">
      <colorScale>
        <cfvo type="num" val="2"/>
        <cfvo type="num" val="7.5"/>
        <color theme="9" tint="0.39997558519241921"/>
        <color rgb="FF99FF66"/>
      </colorScale>
    </cfRule>
  </conditionalFormatting>
  <conditionalFormatting sqref="K96:L96">
    <cfRule type="cellIs" dxfId="21" priority="47" operator="greaterThan">
      <formula>6</formula>
    </cfRule>
  </conditionalFormatting>
  <conditionalFormatting sqref="P96:Q96">
    <cfRule type="cellIs" dxfId="20" priority="46" operator="greaterThan">
      <formula>0.6</formula>
    </cfRule>
  </conditionalFormatting>
  <conditionalFormatting sqref="A168">
    <cfRule type="colorScale" priority="45">
      <colorScale>
        <cfvo type="num" val="2"/>
        <cfvo type="num" val="7.5"/>
        <color theme="9" tint="0.39997558519241921"/>
        <color rgb="FF99FF66"/>
      </colorScale>
    </cfRule>
  </conditionalFormatting>
  <conditionalFormatting sqref="K168:L168">
    <cfRule type="cellIs" dxfId="19" priority="44" operator="greaterThan">
      <formula>6</formula>
    </cfRule>
  </conditionalFormatting>
  <conditionalFormatting sqref="P168:Q168">
    <cfRule type="cellIs" dxfId="18" priority="43" operator="greaterThan">
      <formula>0.6</formula>
    </cfRule>
  </conditionalFormatting>
  <conditionalFormatting sqref="K175">
    <cfRule type="cellIs" dxfId="17" priority="42" operator="greaterThan">
      <formula>6</formula>
    </cfRule>
  </conditionalFormatting>
  <conditionalFormatting sqref="P175">
    <cfRule type="cellIs" dxfId="16" priority="41" operator="greaterThan">
      <formula>0.6</formula>
    </cfRule>
  </conditionalFormatting>
  <conditionalFormatting sqref="A175">
    <cfRule type="colorScale" priority="40">
      <colorScale>
        <cfvo type="num" val="2"/>
        <cfvo type="num" val="7.5"/>
        <color theme="9" tint="0.39997558519241921"/>
        <color rgb="FF99FF66"/>
      </colorScale>
    </cfRule>
  </conditionalFormatting>
  <conditionalFormatting sqref="A186">
    <cfRule type="colorScale" priority="39">
      <colorScale>
        <cfvo type="num" val="2"/>
        <cfvo type="num" val="7.5"/>
        <color theme="9" tint="0.39997558519241921"/>
        <color rgb="FF99FF66"/>
      </colorScale>
    </cfRule>
  </conditionalFormatting>
  <conditionalFormatting sqref="K186">
    <cfRule type="cellIs" dxfId="15" priority="38" operator="greaterThan">
      <formula>6</formula>
    </cfRule>
  </conditionalFormatting>
  <conditionalFormatting sqref="P186">
    <cfRule type="cellIs" dxfId="14" priority="37" operator="greaterThan">
      <formula>0.6</formula>
    </cfRule>
  </conditionalFormatting>
  <conditionalFormatting sqref="A226">
    <cfRule type="colorScale" priority="36">
      <colorScale>
        <cfvo type="num" val="2"/>
        <cfvo type="num" val="7.5"/>
        <color theme="9" tint="0.39997558519241921"/>
        <color rgb="FF99FF66"/>
      </colorScale>
    </cfRule>
  </conditionalFormatting>
  <conditionalFormatting sqref="A226">
    <cfRule type="colorScale" priority="35">
      <colorScale>
        <cfvo type="num" val="2"/>
        <cfvo type="num" val="7.5"/>
        <color theme="9" tint="0.39997558519241921"/>
        <color rgb="FF99FF66"/>
      </colorScale>
    </cfRule>
  </conditionalFormatting>
  <conditionalFormatting sqref="A226">
    <cfRule type="colorScale" priority="34">
      <colorScale>
        <cfvo type="num" val="2"/>
        <cfvo type="num" val="7.5"/>
        <color theme="9" tint="0.39997558519241921"/>
        <color rgb="FF99FF66"/>
      </colorScale>
    </cfRule>
  </conditionalFormatting>
  <conditionalFormatting sqref="A226">
    <cfRule type="colorScale" priority="33">
      <colorScale>
        <cfvo type="num" val="2"/>
        <cfvo type="num" val="7.5"/>
        <color theme="9" tint="0.39997558519241921"/>
        <color rgb="FF99FF66"/>
      </colorScale>
    </cfRule>
  </conditionalFormatting>
  <conditionalFormatting sqref="K226">
    <cfRule type="cellIs" dxfId="13" priority="32" operator="greaterThan">
      <formula>6</formula>
    </cfRule>
  </conditionalFormatting>
  <conditionalFormatting sqref="P226">
    <cfRule type="cellIs" dxfId="12" priority="31" operator="greaterThan">
      <formula>0.6</formula>
    </cfRule>
  </conditionalFormatting>
  <conditionalFormatting sqref="A114">
    <cfRule type="colorScale" priority="30">
      <colorScale>
        <cfvo type="num" val="2"/>
        <cfvo type="num" val="7.5"/>
        <color theme="9" tint="0.39997558519241921"/>
        <color rgb="FF99FF66"/>
      </colorScale>
    </cfRule>
  </conditionalFormatting>
  <conditionalFormatting sqref="K114:L114">
    <cfRule type="cellIs" dxfId="11" priority="29" operator="greaterThan">
      <formula>6</formula>
    </cfRule>
  </conditionalFormatting>
  <conditionalFormatting sqref="P114:Q114">
    <cfRule type="cellIs" dxfId="10" priority="28" operator="greaterThan">
      <formula>0.6</formula>
    </cfRule>
  </conditionalFormatting>
  <conditionalFormatting sqref="A42">
    <cfRule type="colorScale" priority="27">
      <colorScale>
        <cfvo type="num" val="2"/>
        <cfvo type="num" val="7.5"/>
        <color theme="9" tint="0.39997558519241921"/>
        <color rgb="FF99FF66"/>
      </colorScale>
    </cfRule>
  </conditionalFormatting>
  <conditionalFormatting sqref="A42">
    <cfRule type="colorScale" priority="26">
      <colorScale>
        <cfvo type="num" val="2"/>
        <cfvo type="num" val="7.5"/>
        <color theme="9" tint="0.39997558519241921"/>
        <color rgb="FF99FF66"/>
      </colorScale>
    </cfRule>
  </conditionalFormatting>
  <conditionalFormatting sqref="A42">
    <cfRule type="colorScale" priority="25">
      <colorScale>
        <cfvo type="num" val="2"/>
        <cfvo type="num" val="7.5"/>
        <color theme="9" tint="0.39997558519241921"/>
        <color rgb="FF99FF66"/>
      </colorScale>
    </cfRule>
  </conditionalFormatting>
  <conditionalFormatting sqref="A42">
    <cfRule type="colorScale" priority="24">
      <colorScale>
        <cfvo type="num" val="2"/>
        <cfvo type="num" val="7.5"/>
        <color theme="9" tint="0.39997558519241921"/>
        <color rgb="FF99FF66"/>
      </colorScale>
    </cfRule>
  </conditionalFormatting>
  <conditionalFormatting sqref="K42">
    <cfRule type="cellIs" dxfId="9" priority="23" operator="greaterThan">
      <formula>6</formula>
    </cfRule>
  </conditionalFormatting>
  <conditionalFormatting sqref="A41">
    <cfRule type="colorScale" priority="22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21">
      <colorScale>
        <cfvo type="num" val="2"/>
        <cfvo type="num" val="7.5"/>
        <color theme="9" tint="0.39997558519241921"/>
        <color rgb="FF99FF66"/>
      </colorScale>
    </cfRule>
  </conditionalFormatting>
  <conditionalFormatting sqref="A41">
    <cfRule type="colorScale" priority="20">
      <colorScale>
        <cfvo type="num" val="2"/>
        <cfvo type="num" val="7.5"/>
        <color theme="9" tint="0.39997558519241921"/>
        <color rgb="FF99FF66"/>
      </colorScale>
    </cfRule>
  </conditionalFormatting>
  <conditionalFormatting sqref="K41">
    <cfRule type="cellIs" dxfId="8" priority="19" operator="greaterThan">
      <formula>6</formula>
    </cfRule>
  </conditionalFormatting>
  <conditionalFormatting sqref="P41">
    <cfRule type="cellIs" dxfId="7" priority="18" operator="greaterThan">
      <formula>0.6</formula>
    </cfRule>
  </conditionalFormatting>
  <conditionalFormatting sqref="P42">
    <cfRule type="cellIs" dxfId="6" priority="17" operator="greaterThan">
      <formula>0.6</formula>
    </cfRule>
  </conditionalFormatting>
  <conditionalFormatting sqref="P63">
    <cfRule type="cellIs" dxfId="5" priority="16" operator="greaterThan">
      <formula>0.6</formula>
    </cfRule>
  </conditionalFormatting>
  <conditionalFormatting sqref="A61">
    <cfRule type="colorScale" priority="15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14">
      <colorScale>
        <cfvo type="num" val="2"/>
        <cfvo type="num" val="7.5"/>
        <color theme="9" tint="0.39997558519241921"/>
        <color rgb="FF99FF66"/>
      </colorScale>
    </cfRule>
  </conditionalFormatting>
  <conditionalFormatting sqref="A63">
    <cfRule type="colorScale" priority="13">
      <colorScale>
        <cfvo type="num" val="2"/>
        <cfvo type="num" val="7.5"/>
        <color theme="9" tint="0.39997558519241921"/>
        <color rgb="FF99FF66"/>
      </colorScale>
    </cfRule>
  </conditionalFormatting>
  <conditionalFormatting sqref="A63">
    <cfRule type="colorScale" priority="12">
      <colorScale>
        <cfvo type="num" val="2"/>
        <cfvo type="num" val="7.5"/>
        <color theme="9" tint="0.39997558519241921"/>
        <color rgb="FF99FF66"/>
      </colorScale>
    </cfRule>
  </conditionalFormatting>
  <conditionalFormatting sqref="A63">
    <cfRule type="colorScale" priority="11">
      <colorScale>
        <cfvo type="num" val="2"/>
        <cfvo type="num" val="7.5"/>
        <color theme="9" tint="0.39997558519241921"/>
        <color rgb="FF99FF66"/>
      </colorScale>
    </cfRule>
  </conditionalFormatting>
  <conditionalFormatting sqref="A61">
    <cfRule type="colorScale" priority="10">
      <colorScale>
        <cfvo type="num" val="2"/>
        <cfvo type="num" val="7.5"/>
        <color theme="9" tint="0.39997558519241921"/>
        <color rgb="FF99FF66"/>
      </colorScale>
    </cfRule>
  </conditionalFormatting>
  <conditionalFormatting sqref="K63">
    <cfRule type="cellIs" dxfId="4" priority="9" operator="greaterThan">
      <formula>6</formula>
    </cfRule>
  </conditionalFormatting>
  <conditionalFormatting sqref="A62">
    <cfRule type="colorScale" priority="8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7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6">
      <colorScale>
        <cfvo type="num" val="2"/>
        <cfvo type="num" val="7.5"/>
        <color theme="9" tint="0.39997558519241921"/>
        <color rgb="FF99FF66"/>
      </colorScale>
    </cfRule>
  </conditionalFormatting>
  <conditionalFormatting sqref="A62">
    <cfRule type="colorScale" priority="5">
      <colorScale>
        <cfvo type="num" val="2"/>
        <cfvo type="num" val="7.5"/>
        <color theme="9" tint="0.39997558519241921"/>
        <color rgb="FF99FF66"/>
      </colorScale>
    </cfRule>
  </conditionalFormatting>
  <conditionalFormatting sqref="K62">
    <cfRule type="cellIs" dxfId="3" priority="4" operator="greaterThan">
      <formula>6</formula>
    </cfRule>
  </conditionalFormatting>
  <conditionalFormatting sqref="P62">
    <cfRule type="cellIs" dxfId="2" priority="3" operator="greaterThan">
      <formula>0.7</formula>
    </cfRule>
  </conditionalFormatting>
  <conditionalFormatting sqref="K61:L61">
    <cfRule type="cellIs" dxfId="1" priority="2" operator="greaterThan">
      <formula>6</formula>
    </cfRule>
  </conditionalFormatting>
  <conditionalFormatting sqref="P61:Q61">
    <cfRule type="cellIs" dxfId="0" priority="1" operator="greaterThan">
      <formula>0.7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 Cue Sports</dc:creator>
  <cp:lastModifiedBy>Edward Kearney</cp:lastModifiedBy>
  <cp:lastPrinted>2025-04-26T08:50:41Z</cp:lastPrinted>
  <dcterms:created xsi:type="dcterms:W3CDTF">2012-05-28T07:38:09Z</dcterms:created>
  <dcterms:modified xsi:type="dcterms:W3CDTF">2025-04-26T08:53:19Z</dcterms:modified>
</cp:coreProperties>
</file>