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dward\Desktop\Documents (15)\Pool Stuff\Archives - Stats\37 Spring Summer '24\Monday\"/>
    </mc:Choice>
  </mc:AlternateContent>
  <bookViews>
    <workbookView xWindow="0" yWindow="2220" windowWidth="16380" windowHeight="5970" tabRatio="197" firstSheet="2" activeTab="2"/>
  </bookViews>
  <sheets>
    <sheet name="rosters" sheetId="1" r:id="rId1"/>
    <sheet name="Sheet1" sheetId="2" r:id="rId2"/>
    <sheet name="Sheet2" sheetId="3" r:id="rId3"/>
  </sheets>
  <calcPr calcId="152511"/>
</workbook>
</file>

<file path=xl/calcChain.xml><?xml version="1.0" encoding="utf-8"?>
<calcChain xmlns="http://schemas.openxmlformats.org/spreadsheetml/2006/main">
  <c r="L153" i="3" l="1"/>
  <c r="P153" i="3" s="1"/>
  <c r="L135" i="3" l="1"/>
  <c r="P135" i="3" s="1"/>
  <c r="L234" i="3" l="1"/>
  <c r="L229" i="3"/>
  <c r="P229" i="3" s="1"/>
  <c r="L228" i="3"/>
  <c r="P228" i="3" s="1"/>
  <c r="L77" i="3" l="1"/>
  <c r="P77" i="3" s="1"/>
  <c r="H89" i="3"/>
  <c r="O89" i="3"/>
  <c r="N89" i="3"/>
  <c r="J89" i="3"/>
  <c r="I89" i="3"/>
  <c r="L230" i="3" l="1"/>
  <c r="P230" i="3" s="1"/>
  <c r="L66" i="3" l="1"/>
  <c r="P66" i="3" s="1"/>
  <c r="L64" i="3" l="1"/>
  <c r="P64" i="3" s="1"/>
  <c r="O217" i="3" l="1"/>
  <c r="N217" i="3"/>
  <c r="J217" i="3"/>
  <c r="I217" i="3"/>
  <c r="H217" i="3" l="1"/>
  <c r="L205" i="3"/>
  <c r="P205" i="3" s="1"/>
  <c r="L208" i="3" l="1"/>
  <c r="P208" i="3" s="1"/>
  <c r="L157" i="3" l="1"/>
  <c r="P157" i="3" s="1"/>
  <c r="L206" i="3" l="1"/>
  <c r="P206" i="3" l="1"/>
  <c r="L122" i="3"/>
  <c r="L119" i="3"/>
  <c r="P119" i="3" s="1"/>
  <c r="L139" i="3" l="1"/>
  <c r="P139" i="3" s="1"/>
  <c r="L176" i="3" l="1"/>
  <c r="P176" i="3" s="1"/>
  <c r="L120" i="3" l="1"/>
  <c r="P120" i="3" s="1"/>
  <c r="O107" i="3" l="1"/>
  <c r="N107" i="3"/>
  <c r="J107" i="3"/>
  <c r="I107" i="3"/>
  <c r="H107" i="3"/>
  <c r="L95" i="3"/>
  <c r="P95" i="3" s="1"/>
  <c r="L96" i="3"/>
  <c r="P96" i="3" s="1"/>
  <c r="L173" i="3" l="1"/>
  <c r="P173" i="3" s="1"/>
  <c r="L137" i="3"/>
  <c r="P137" i="3" s="1"/>
  <c r="H237" i="3" l="1"/>
  <c r="H199" i="3"/>
  <c r="H181" i="3"/>
  <c r="H143" i="3"/>
  <c r="H125" i="3"/>
  <c r="H70" i="3"/>
  <c r="H48" i="3"/>
  <c r="H162" i="3"/>
  <c r="J162" i="3" l="1"/>
  <c r="I162" i="3"/>
  <c r="O162" i="3"/>
  <c r="N162" i="3"/>
  <c r="I70" i="3" l="1"/>
  <c r="O70" i="3" l="1"/>
  <c r="N70" i="3"/>
  <c r="J70" i="3"/>
  <c r="L58" i="3"/>
  <c r="P58" i="3" s="1"/>
  <c r="L85" i="3" l="1"/>
  <c r="P85" i="3" s="1"/>
  <c r="L133" i="3" l="1"/>
  <c r="P133" i="3" s="1"/>
  <c r="L138" i="3"/>
  <c r="P138" i="3" s="1"/>
  <c r="L231" i="3" l="1"/>
  <c r="P231" i="3" s="1"/>
  <c r="L101" i="3" l="1"/>
  <c r="P101" i="3" s="1"/>
  <c r="L59" i="3" l="1"/>
  <c r="P59" i="3" s="1"/>
  <c r="L214" i="3" l="1"/>
  <c r="L83" i="3" l="1"/>
  <c r="P83" i="3" s="1"/>
  <c r="L11" i="3" l="1"/>
  <c r="K11" i="3"/>
  <c r="I11" i="3"/>
  <c r="H11" i="3"/>
  <c r="M11" i="3"/>
  <c r="L84" i="3"/>
  <c r="P84" i="3" s="1"/>
  <c r="L81" i="3"/>
  <c r="P81" i="3" s="1"/>
  <c r="L80" i="3"/>
  <c r="P80" i="3" s="1"/>
  <c r="L82" i="3"/>
  <c r="L78" i="3"/>
  <c r="L79" i="3"/>
  <c r="P79" i="3" s="1"/>
  <c r="L15" i="3"/>
  <c r="K15" i="3"/>
  <c r="I15" i="3"/>
  <c r="H15" i="3"/>
  <c r="M15" i="3"/>
  <c r="L63" i="3"/>
  <c r="P63" i="3" s="1"/>
  <c r="L65" i="3"/>
  <c r="L62" i="3"/>
  <c r="P62" i="3" s="1"/>
  <c r="L61" i="3"/>
  <c r="P61" i="3" s="1"/>
  <c r="L60" i="3"/>
  <c r="P60" i="3" s="1"/>
  <c r="O237" i="3"/>
  <c r="L12" i="3" s="1"/>
  <c r="N237" i="3"/>
  <c r="K12" i="3" s="1"/>
  <c r="J237" i="3"/>
  <c r="I12" i="3" s="1"/>
  <c r="I237" i="3"/>
  <c r="H12" i="3" s="1"/>
  <c r="M12" i="3"/>
  <c r="L233" i="3"/>
  <c r="P233" i="3" s="1"/>
  <c r="L232" i="3"/>
  <c r="P232" i="3" s="1"/>
  <c r="L227" i="3"/>
  <c r="P227" i="3" s="1"/>
  <c r="L225" i="3"/>
  <c r="P225" i="3" s="1"/>
  <c r="L226" i="3"/>
  <c r="P226" i="3" s="1"/>
  <c r="L40" i="3"/>
  <c r="P40" i="3" s="1"/>
  <c r="P82" i="3" l="1"/>
  <c r="L89" i="3"/>
  <c r="P65" i="3"/>
  <c r="L70" i="3"/>
  <c r="P78" i="3"/>
  <c r="F11" i="3"/>
  <c r="F12" i="3"/>
  <c r="F15" i="3"/>
  <c r="L237" i="3"/>
  <c r="O125" i="3" l="1"/>
  <c r="L9" i="3" s="1"/>
  <c r="N125" i="3"/>
  <c r="K9" i="3" s="1"/>
  <c r="J125" i="3"/>
  <c r="I9" i="3" s="1"/>
  <c r="I125" i="3"/>
  <c r="H9" i="3" s="1"/>
  <c r="M9" i="3"/>
  <c r="L121" i="3"/>
  <c r="P121" i="3" s="1"/>
  <c r="L118" i="3"/>
  <c r="P118" i="3" s="1"/>
  <c r="L115" i="3"/>
  <c r="P115" i="3" s="1"/>
  <c r="L117" i="3"/>
  <c r="P117" i="3" s="1"/>
  <c r="L116" i="3"/>
  <c r="P116" i="3" s="1"/>
  <c r="L114" i="3"/>
  <c r="P114" i="3" s="1"/>
  <c r="L113" i="3"/>
  <c r="P113" i="3" s="1"/>
  <c r="O199" i="3"/>
  <c r="L16" i="3" s="1"/>
  <c r="N199" i="3"/>
  <c r="K16" i="3" s="1"/>
  <c r="J199" i="3"/>
  <c r="I16" i="3" s="1"/>
  <c r="I199" i="3"/>
  <c r="H16" i="3" s="1"/>
  <c r="M16" i="3"/>
  <c r="L194" i="3"/>
  <c r="P194" i="3" s="1"/>
  <c r="L195" i="3"/>
  <c r="P195" i="3" s="1"/>
  <c r="L193" i="3"/>
  <c r="P193" i="3" s="1"/>
  <c r="L192" i="3"/>
  <c r="P192" i="3" s="1"/>
  <c r="L191" i="3"/>
  <c r="P191" i="3" s="1"/>
  <c r="L190" i="3"/>
  <c r="P190" i="3" s="1"/>
  <c r="L189" i="3"/>
  <c r="P189" i="3" s="1"/>
  <c r="L188" i="3"/>
  <c r="P188" i="3" s="1"/>
  <c r="L187" i="3"/>
  <c r="P187" i="3" s="1"/>
  <c r="L207" i="3"/>
  <c r="L210" i="3"/>
  <c r="P210" i="3" s="1"/>
  <c r="L209" i="3"/>
  <c r="P209" i="3" s="1"/>
  <c r="L212" i="3"/>
  <c r="P212" i="3" s="1"/>
  <c r="L211" i="3"/>
  <c r="P211" i="3" s="1"/>
  <c r="L213" i="3"/>
  <c r="M10" i="3"/>
  <c r="H10" i="3"/>
  <c r="I10" i="3"/>
  <c r="K10" i="3"/>
  <c r="L10" i="3"/>
  <c r="O143" i="3"/>
  <c r="L17" i="3" s="1"/>
  <c r="N143" i="3"/>
  <c r="K17" i="3" s="1"/>
  <c r="J143" i="3"/>
  <c r="I17" i="3" s="1"/>
  <c r="I143" i="3"/>
  <c r="H17" i="3" s="1"/>
  <c r="M17" i="3"/>
  <c r="L136" i="3"/>
  <c r="P136" i="3" s="1"/>
  <c r="L132" i="3"/>
  <c r="P132" i="3" s="1"/>
  <c r="L134" i="3"/>
  <c r="P134" i="3" s="1"/>
  <c r="L131" i="3"/>
  <c r="P131" i="3" s="1"/>
  <c r="L13" i="3"/>
  <c r="K13" i="3"/>
  <c r="I13" i="3"/>
  <c r="H13" i="3"/>
  <c r="M13" i="3"/>
  <c r="L156" i="3"/>
  <c r="P156" i="3" s="1"/>
  <c r="L154" i="3"/>
  <c r="P154" i="3" s="1"/>
  <c r="L155" i="3"/>
  <c r="P155" i="3" s="1"/>
  <c r="L151" i="3"/>
  <c r="P151" i="3" s="1"/>
  <c r="L152" i="3"/>
  <c r="P152" i="3" s="1"/>
  <c r="L150" i="3"/>
  <c r="P150" i="3" s="1"/>
  <c r="O48" i="3"/>
  <c r="L14" i="3" s="1"/>
  <c r="N48" i="3"/>
  <c r="K14" i="3" s="1"/>
  <c r="J48" i="3"/>
  <c r="I14" i="3" s="1"/>
  <c r="I48" i="3"/>
  <c r="H14" i="3" s="1"/>
  <c r="M14" i="3"/>
  <c r="L44" i="3"/>
  <c r="P44" i="3" s="1"/>
  <c r="L43" i="3"/>
  <c r="P43" i="3" s="1"/>
  <c r="L39" i="3"/>
  <c r="P39" i="3" s="1"/>
  <c r="L38" i="3"/>
  <c r="P38" i="3" s="1"/>
  <c r="L42" i="3"/>
  <c r="P42" i="3" s="1"/>
  <c r="L41" i="3"/>
  <c r="P41" i="3" s="1"/>
  <c r="L36" i="3"/>
  <c r="P36" i="3" s="1"/>
  <c r="L37" i="3"/>
  <c r="P37" i="3" s="1"/>
  <c r="L7" i="3"/>
  <c r="K7" i="3"/>
  <c r="I7" i="3"/>
  <c r="H7" i="3"/>
  <c r="M7" i="3"/>
  <c r="L102" i="3"/>
  <c r="P102" i="3" s="1"/>
  <c r="L103" i="3"/>
  <c r="P103" i="3" s="1"/>
  <c r="L100" i="3"/>
  <c r="P100" i="3" s="1"/>
  <c r="L98" i="3"/>
  <c r="L99" i="3"/>
  <c r="P99" i="3" s="1"/>
  <c r="L97" i="3"/>
  <c r="P97" i="3" s="1"/>
  <c r="P207" i="3" l="1"/>
  <c r="L217" i="3"/>
  <c r="P213" i="3"/>
  <c r="P98" i="3"/>
  <c r="L107" i="3"/>
  <c r="L162" i="3"/>
  <c r="F16" i="3"/>
  <c r="L125" i="3"/>
  <c r="F10" i="3"/>
  <c r="F14" i="3"/>
  <c r="F9" i="3"/>
  <c r="L199" i="3"/>
  <c r="F13" i="3"/>
  <c r="F7" i="3"/>
  <c r="L48" i="3"/>
  <c r="F17" i="3"/>
  <c r="L143" i="3"/>
  <c r="O181" i="3"/>
  <c r="N181" i="3"/>
  <c r="J181" i="3"/>
  <c r="I181" i="3"/>
  <c r="M8" i="3"/>
  <c r="M18" i="3" s="1"/>
  <c r="L177" i="3"/>
  <c r="P177" i="3" s="1"/>
  <c r="L171" i="3"/>
  <c r="P171" i="3" s="1"/>
  <c r="L174" i="3"/>
  <c r="P174" i="3" s="1"/>
  <c r="L172" i="3"/>
  <c r="P172" i="3" s="1"/>
  <c r="L175" i="3"/>
  <c r="P175" i="3" s="1"/>
  <c r="L170" i="3"/>
  <c r="P170" i="3" s="1"/>
  <c r="L169" i="3"/>
  <c r="P169" i="3" s="1"/>
  <c r="K8" i="3" l="1"/>
  <c r="K18" i="3" s="1"/>
  <c r="L8" i="3"/>
  <c r="L18" i="3" s="1"/>
  <c r="H8" i="3"/>
  <c r="H18" i="3" s="1"/>
  <c r="I8" i="3"/>
  <c r="I18" i="3" s="1"/>
  <c r="L181" i="3"/>
  <c r="F8" i="3" l="1"/>
  <c r="J50" i="2"/>
  <c r="I50" i="2"/>
  <c r="F50" i="2"/>
  <c r="E50" i="2"/>
  <c r="C50" i="2"/>
  <c r="T39" i="2" l="1"/>
  <c r="V66" i="2" l="1"/>
  <c r="U66" i="2"/>
  <c r="R66" i="2"/>
  <c r="O66" i="2"/>
  <c r="Q66" i="2"/>
  <c r="T89" i="2" l="1"/>
  <c r="H79" i="2" l="1"/>
  <c r="T113" i="2" l="1"/>
  <c r="T91" i="2" l="1"/>
  <c r="H62" i="2" l="1"/>
  <c r="C66" i="2"/>
  <c r="H80" i="2" l="1"/>
  <c r="H113" i="2" l="1"/>
  <c r="H74" i="2" l="1"/>
  <c r="H78" i="2"/>
  <c r="H77" i="2"/>
  <c r="H76" i="2"/>
  <c r="H75" i="2"/>
  <c r="H73" i="2"/>
  <c r="H72" i="2"/>
  <c r="H111" i="2" l="1"/>
  <c r="H112" i="2"/>
  <c r="H60" i="2" l="1"/>
  <c r="O84" i="2" l="1"/>
  <c r="O50" i="2"/>
  <c r="J84" i="2" l="1"/>
  <c r="I84" i="2"/>
  <c r="F84" i="2"/>
  <c r="E84" i="2"/>
  <c r="C84" i="2" l="1"/>
  <c r="T75" i="2" l="1"/>
  <c r="H61" i="2" l="1"/>
  <c r="H58" i="2"/>
  <c r="H57" i="2"/>
  <c r="H59" i="2"/>
  <c r="T108" i="2" l="1"/>
  <c r="H43" i="2" l="1"/>
  <c r="T107" i="2" l="1"/>
  <c r="H107" i="2" l="1"/>
  <c r="H117" i="2" l="1"/>
  <c r="H99" i="2"/>
  <c r="H83" i="2"/>
  <c r="T55" i="2" l="1"/>
  <c r="T112" i="2" l="1"/>
  <c r="H88" i="2" l="1"/>
  <c r="H55" i="2" l="1"/>
  <c r="Q84" i="2" l="1"/>
  <c r="F8" i="2" s="1"/>
  <c r="T44" i="2" l="1"/>
  <c r="T40" i="2" l="1"/>
  <c r="V50" i="2" l="1"/>
  <c r="U50" i="2"/>
  <c r="R50" i="2"/>
  <c r="Q50" i="2"/>
  <c r="T38" i="2" l="1"/>
  <c r="H39" i="2" l="1"/>
  <c r="V118" i="2" l="1"/>
  <c r="K10" i="2" s="1"/>
  <c r="U118" i="2"/>
  <c r="J10" i="2" s="1"/>
  <c r="R118" i="2"/>
  <c r="H10" i="2" s="1"/>
  <c r="Q118" i="2"/>
  <c r="F10" i="2" s="1"/>
  <c r="O118" i="2"/>
  <c r="L10" i="2" s="1"/>
  <c r="T117" i="2"/>
  <c r="T116" i="2"/>
  <c r="T115" i="2"/>
  <c r="T110" i="2"/>
  <c r="T111" i="2"/>
  <c r="T109" i="2"/>
  <c r="T114" i="2"/>
  <c r="T106" i="2"/>
  <c r="C10" i="2" l="1"/>
  <c r="T57" i="2" l="1"/>
  <c r="H109" i="2" l="1"/>
  <c r="T41" i="2" l="1"/>
  <c r="T45" i="2"/>
  <c r="T46" i="2"/>
  <c r="T93" i="2" l="1"/>
  <c r="T95" i="2"/>
  <c r="T96" i="2"/>
  <c r="C118" i="2" l="1"/>
  <c r="L17" i="2" s="1"/>
  <c r="C100" i="2"/>
  <c r="L15" i="2" s="1"/>
  <c r="L16" i="2"/>
  <c r="J118" i="2" l="1"/>
  <c r="K17" i="2" s="1"/>
  <c r="I118" i="2"/>
  <c r="J17" i="2" s="1"/>
  <c r="F118" i="2"/>
  <c r="H17" i="2" s="1"/>
  <c r="E118" i="2"/>
  <c r="F17" i="2" s="1"/>
  <c r="H116" i="2"/>
  <c r="H115" i="2"/>
  <c r="H110" i="2"/>
  <c r="H108" i="2"/>
  <c r="H106" i="2"/>
  <c r="C17" i="2" l="1"/>
  <c r="H38" i="2"/>
  <c r="H41" i="2"/>
  <c r="H40" i="2"/>
  <c r="H42" i="2"/>
  <c r="H45" i="2"/>
  <c r="H44" i="2"/>
  <c r="H47" i="2"/>
  <c r="H48" i="2"/>
  <c r="H49" i="2"/>
  <c r="L14" i="2"/>
  <c r="L13" i="2" l="1"/>
  <c r="T61" i="2" l="1"/>
  <c r="T60" i="2"/>
  <c r="T80" i="2" l="1"/>
  <c r="T79" i="2" l="1"/>
  <c r="T76" i="2"/>
  <c r="T78" i="2"/>
  <c r="T77" i="2"/>
  <c r="T72" i="2"/>
  <c r="T74" i="2"/>
  <c r="T73" i="2"/>
  <c r="H97" i="2" l="1"/>
  <c r="H63" i="2"/>
  <c r="T94" i="2" l="1"/>
  <c r="T88" i="2"/>
  <c r="T92" i="2"/>
  <c r="T90" i="2"/>
  <c r="T43" i="2" l="1"/>
  <c r="J100" i="2" l="1"/>
  <c r="I100" i="2"/>
  <c r="V100" i="2"/>
  <c r="U100" i="2"/>
  <c r="V84" i="2"/>
  <c r="U84" i="2"/>
  <c r="K9" i="2" l="1"/>
  <c r="J9" i="2"/>
  <c r="R100" i="2"/>
  <c r="H9" i="2" s="1"/>
  <c r="Q100" i="2"/>
  <c r="F9" i="2" s="1"/>
  <c r="O100" i="2"/>
  <c r="L9" i="2" s="1"/>
  <c r="T99" i="2"/>
  <c r="T98" i="2"/>
  <c r="T97" i="2"/>
  <c r="H54" i="2"/>
  <c r="H56" i="2"/>
  <c r="C9" i="2" l="1"/>
  <c r="F100" i="2" l="1"/>
  <c r="H15" i="2" s="1"/>
  <c r="E100" i="2"/>
  <c r="F15" i="2" s="1"/>
  <c r="F66" i="2"/>
  <c r="H65" i="2"/>
  <c r="E66" i="2"/>
  <c r="F13" i="2"/>
  <c r="H13" i="2"/>
  <c r="T83" i="2"/>
  <c r="R84" i="2"/>
  <c r="H8" i="2" s="1"/>
  <c r="T65" i="2"/>
  <c r="T48" i="2" l="1"/>
  <c r="T47" i="2"/>
  <c r="L11" i="2" l="1"/>
  <c r="L8" i="2"/>
  <c r="L12" i="2"/>
  <c r="L18" i="2" l="1"/>
  <c r="H96" i="2"/>
  <c r="T49" i="2" l="1"/>
  <c r="T42" i="2"/>
  <c r="T82" i="2"/>
  <c r="T81" i="2"/>
  <c r="H94" i="2" l="1"/>
  <c r="H93" i="2"/>
  <c r="H95" i="2"/>
  <c r="T59" i="2" l="1"/>
  <c r="D271" i="2" l="1"/>
  <c r="D265" i="2" l="1"/>
  <c r="D259" i="2"/>
  <c r="K14" i="2" l="1"/>
  <c r="J14" i="2"/>
  <c r="H14" i="2"/>
  <c r="F14" i="2"/>
  <c r="C14" i="2" l="1"/>
  <c r="H91" i="2" l="1"/>
  <c r="H90" i="2"/>
  <c r="H92" i="2"/>
  <c r="H89" i="2"/>
  <c r="K16" i="2" l="1"/>
  <c r="J16" i="2"/>
  <c r="H16" i="2"/>
  <c r="F16" i="2"/>
  <c r="C16" i="2" l="1"/>
  <c r="H82" i="2"/>
  <c r="C8" i="2" l="1"/>
  <c r="H64" i="2" l="1"/>
  <c r="H98" i="2"/>
  <c r="J66" i="2" l="1"/>
  <c r="K11" i="2" s="1"/>
  <c r="I66" i="2"/>
  <c r="J11" i="2" s="1"/>
  <c r="H11" i="2"/>
  <c r="F11" i="2"/>
  <c r="C11" i="2" l="1"/>
  <c r="K13" i="2"/>
  <c r="C13" i="2" l="1"/>
  <c r="K12" i="2" l="1"/>
  <c r="J12" i="2"/>
  <c r="H12" i="2"/>
  <c r="H18" i="2" s="1"/>
  <c r="F12" i="2"/>
  <c r="F18" i="2" s="1"/>
  <c r="T64" i="2"/>
  <c r="C12" i="2" l="1"/>
  <c r="J13" i="2"/>
  <c r="K8" i="2" l="1"/>
  <c r="J8" i="2"/>
  <c r="K15" i="2" l="1"/>
  <c r="K18" i="2" s="1"/>
  <c r="J15" i="2"/>
  <c r="J18" i="2" s="1"/>
  <c r="T63" i="2"/>
  <c r="T54" i="2"/>
  <c r="T58" i="2"/>
  <c r="T56" i="2"/>
  <c r="C15" i="2" l="1"/>
  <c r="I36" i="1"/>
  <c r="I37" i="1"/>
  <c r="I34" i="1"/>
  <c r="U18" i="1"/>
  <c r="I35" i="1" l="1"/>
  <c r="I32" i="1"/>
  <c r="I30" i="1"/>
  <c r="I29" i="1"/>
  <c r="U35" i="1"/>
  <c r="U34" i="1"/>
  <c r="U36" i="1"/>
  <c r="I49" i="1"/>
  <c r="I48" i="1"/>
  <c r="I47" i="1"/>
  <c r="I46" i="1"/>
  <c r="I45" i="1"/>
  <c r="I44" i="1"/>
  <c r="I43" i="1"/>
  <c r="K53" i="1"/>
  <c r="L6" i="1"/>
  <c r="J53" i="1"/>
  <c r="K6" i="1" s="1"/>
  <c r="G53" i="1"/>
  <c r="F6" i="1" s="1"/>
  <c r="F53" i="1"/>
  <c r="D6" i="1"/>
  <c r="I33" i="1"/>
  <c r="I31" i="1"/>
  <c r="U33" i="1"/>
  <c r="U32" i="1"/>
  <c r="U31" i="1"/>
  <c r="U30" i="1"/>
  <c r="U29" i="1"/>
  <c r="U23" i="1"/>
  <c r="U22" i="1"/>
  <c r="U21" i="1"/>
  <c r="U20" i="1"/>
  <c r="U19" i="1"/>
  <c r="U17" i="1"/>
  <c r="U16" i="1"/>
  <c r="U15" i="1"/>
  <c r="I20" i="1"/>
  <c r="I19" i="1"/>
  <c r="I18" i="1"/>
  <c r="I21" i="1"/>
  <c r="I15" i="1"/>
  <c r="I16" i="1"/>
  <c r="I17" i="1"/>
  <c r="F25" i="1"/>
  <c r="D8" i="1" s="1"/>
  <c r="G25" i="1"/>
  <c r="F8" i="1" s="1"/>
  <c r="J25" i="1"/>
  <c r="K8" i="1" s="1"/>
  <c r="M8" i="1" s="1"/>
  <c r="K25" i="1"/>
  <c r="L8" i="1" s="1"/>
  <c r="R25" i="1"/>
  <c r="D10" i="1" s="1"/>
  <c r="S25" i="1"/>
  <c r="F10" i="1" s="1"/>
  <c r="V25" i="1"/>
  <c r="K10" i="1" s="1"/>
  <c r="M10" i="1" s="1"/>
  <c r="W25" i="1"/>
  <c r="L10" i="1" s="1"/>
  <c r="F39" i="1"/>
  <c r="D7" i="1" s="1"/>
  <c r="G39" i="1"/>
  <c r="F7" i="1" s="1"/>
  <c r="J39" i="1"/>
  <c r="K7" i="1" s="1"/>
  <c r="M7" i="1" s="1"/>
  <c r="K39" i="1"/>
  <c r="L7" i="1" s="1"/>
  <c r="R39" i="1"/>
  <c r="D9" i="1" s="1"/>
  <c r="S39" i="1"/>
  <c r="F9" i="1" s="1"/>
  <c r="V39" i="1"/>
  <c r="K9" i="1" s="1"/>
  <c r="M9" i="1" s="1"/>
  <c r="W39" i="1"/>
  <c r="L9" i="1" s="1"/>
  <c r="G7" i="1" l="1"/>
  <c r="G8" i="1"/>
  <c r="G9" i="1"/>
  <c r="G10" i="1"/>
  <c r="F11" i="1"/>
  <c r="G6" i="1"/>
  <c r="K11" i="1"/>
  <c r="M6" i="1"/>
  <c r="L11" i="1"/>
  <c r="D11" i="1"/>
</calcChain>
</file>

<file path=xl/sharedStrings.xml><?xml version="1.0" encoding="utf-8"?>
<sst xmlns="http://schemas.openxmlformats.org/spreadsheetml/2006/main" count="1088" uniqueCount="507">
  <si>
    <t xml:space="preserve"> </t>
  </si>
  <si>
    <t>MATCHES</t>
  </si>
  <si>
    <t>LAST</t>
  </si>
  <si>
    <t>GAMES</t>
  </si>
  <si>
    <t>W</t>
  </si>
  <si>
    <t>-</t>
  </si>
  <si>
    <t>L</t>
  </si>
  <si>
    <t>PCT</t>
  </si>
  <si>
    <t>WEEK</t>
  </si>
  <si>
    <t>Home Location</t>
  </si>
  <si>
    <t>Gilligans Bar and Grill</t>
  </si>
  <si>
    <t>MATCH</t>
  </si>
  <si>
    <t>TOTAL</t>
  </si>
  <si>
    <t>GAME</t>
  </si>
  <si>
    <t>S/L</t>
  </si>
  <si>
    <t>#</t>
  </si>
  <si>
    <t xml:space="preserve"> Bruce Lenker</t>
  </si>
  <si>
    <t xml:space="preserve"> Jim Roberts</t>
  </si>
  <si>
    <t xml:space="preserve"> Mike Bretz</t>
  </si>
  <si>
    <t xml:space="preserve"> Tom Wilson</t>
  </si>
  <si>
    <t xml:space="preserve"> Jess Cassner</t>
  </si>
  <si>
    <t xml:space="preserve"> Jason Wert</t>
  </si>
  <si>
    <t xml:space="preserve"> team</t>
  </si>
  <si>
    <t xml:space="preserve"> Carl Little</t>
  </si>
  <si>
    <t xml:space="preserve"> Jesse Carst</t>
  </si>
  <si>
    <t xml:space="preserve"> Kelly Traverso</t>
  </si>
  <si>
    <t>Mulligans Derry Street Pub</t>
  </si>
  <si>
    <t xml:space="preserve"> Joe Herbeck</t>
  </si>
  <si>
    <t xml:space="preserve"> John Hoffman</t>
  </si>
  <si>
    <t>The Firm</t>
  </si>
  <si>
    <t xml:space="preserve"> Craig Meck</t>
  </si>
  <si>
    <t xml:space="preserve"> Clarence Marsh, CPT</t>
  </si>
  <si>
    <t xml:space="preserve"> Justin Nelson, CPT</t>
  </si>
  <si>
    <t>Chicks #3</t>
  </si>
  <si>
    <t xml:space="preserve"> Clint Etnoyer</t>
  </si>
  <si>
    <t xml:space="preserve"> Porus Irani</t>
  </si>
  <si>
    <t xml:space="preserve"> Will Etnoyer, Jr.</t>
  </si>
  <si>
    <t xml:space="preserve"> Traci Yanich</t>
  </si>
  <si>
    <t xml:space="preserve"> Ed Kelly</t>
  </si>
  <si>
    <t>Hustlers &amp; Babes</t>
  </si>
  <si>
    <t xml:space="preserve"> Kerrin Lutz</t>
  </si>
  <si>
    <t xml:space="preserve"> Bill Etnoyer, Sr.</t>
  </si>
  <si>
    <t>Chicks Hummelstown Tavern</t>
  </si>
  <si>
    <t xml:space="preserve"> Bill Farnsworth</t>
  </si>
  <si>
    <t>Mulligans on Derry</t>
  </si>
  <si>
    <t xml:space="preserve"> Ricky Johnson</t>
  </si>
  <si>
    <t xml:space="preserve"> Todd Aeppli, Jr.</t>
  </si>
  <si>
    <t xml:space="preserve"> Tim Witmyer, CPT</t>
  </si>
  <si>
    <t xml:space="preserve"> Ben Noss</t>
  </si>
  <si>
    <t xml:space="preserve"> Jeremy Clugston</t>
  </si>
  <si>
    <t xml:space="preserve"> Jason Kochenour</t>
  </si>
  <si>
    <t xml:space="preserve"> John Hedgepath</t>
  </si>
  <si>
    <t>New Team</t>
  </si>
  <si>
    <t xml:space="preserve"> Ed Kearney</t>
  </si>
  <si>
    <t xml:space="preserve"> Amanda Reiff</t>
  </si>
  <si>
    <t xml:space="preserve"> Chris Pupo</t>
  </si>
  <si>
    <t xml:space="preserve"> Andrew Betts</t>
  </si>
  <si>
    <t xml:space="preserve"> Kevin Miller</t>
  </si>
  <si>
    <t xml:space="preserve"> Mary Ellen Kable</t>
  </si>
  <si>
    <t>0457</t>
  </si>
  <si>
    <t>0475</t>
  </si>
  <si>
    <t>0547</t>
  </si>
  <si>
    <t>0839</t>
  </si>
  <si>
    <t>0809</t>
  </si>
  <si>
    <t>0825</t>
  </si>
  <si>
    <t>Break &amp; Runs Last Week</t>
  </si>
  <si>
    <t>John Hedgepath</t>
  </si>
  <si>
    <t>Ricky Johnson</t>
  </si>
  <si>
    <t>Week 2 - 11/5/13</t>
  </si>
  <si>
    <t>2-3</t>
  </si>
  <si>
    <t>3-2</t>
  </si>
  <si>
    <t>Bye</t>
  </si>
  <si>
    <t>Break &amp; Run Leaders For The Session</t>
  </si>
  <si>
    <t xml:space="preserve"> Ken McPherson</t>
  </si>
  <si>
    <t xml:space="preserve"> Tobe Toberman</t>
  </si>
  <si>
    <t xml:space="preserve"> Betsy Goodman</t>
  </si>
  <si>
    <t xml:space="preserve"> Open Stats</t>
  </si>
  <si>
    <t>The Pour House</t>
  </si>
  <si>
    <t>Middletown Moose</t>
  </si>
  <si>
    <t xml:space="preserve"> Jonathan Searfoss</t>
  </si>
  <si>
    <t xml:space="preserve"> Brian Crow, CPT</t>
  </si>
  <si>
    <r>
      <rPr>
        <b/>
        <sz val="10"/>
        <color rgb="FF0000CC"/>
        <rFont val="Arial"/>
        <family val="2"/>
      </rPr>
      <t>Please be considerate of the players who are shooting the match.</t>
    </r>
    <r>
      <rPr>
        <sz val="10"/>
        <rFont val="Arial"/>
        <family val="2"/>
      </rPr>
      <t xml:space="preserve">  If a player fouls, it is the responsibility of his/her</t>
    </r>
  </si>
  <si>
    <r>
      <t xml:space="preserve">opponent to call the foul.  The teammates who aren't shooting the match have </t>
    </r>
    <r>
      <rPr>
        <b/>
        <u/>
        <sz val="10"/>
        <rFont val="Arial"/>
        <family val="2"/>
      </rPr>
      <t>no right</t>
    </r>
    <r>
      <rPr>
        <sz val="10"/>
        <rFont val="Arial"/>
        <family val="2"/>
      </rPr>
      <t xml:space="preserve"> to tell their player that the opponent</t>
    </r>
  </si>
  <si>
    <r>
      <rPr>
        <b/>
        <sz val="10"/>
        <color rgb="FF0000CC"/>
        <rFont val="Arial"/>
        <family val="2"/>
      </rPr>
      <t>Helpful Tip</t>
    </r>
    <r>
      <rPr>
        <sz val="10"/>
        <rFont val="Arial"/>
        <family val="2"/>
      </rPr>
      <t xml:space="preserve">:  </t>
    </r>
    <r>
      <rPr>
        <i/>
        <sz val="10"/>
        <rFont val="Arial"/>
        <family val="2"/>
      </rPr>
      <t>Smartphones with slow motion video capabilities will take the "guesswork" out.</t>
    </r>
  </si>
  <si>
    <t>MVP Rules -  8 total matches required to win MVP (This division,this session)</t>
  </si>
  <si>
    <t>Best Match win percentage will determine the winner.  In the event of a tie, tiebreakers are as follows…</t>
  </si>
  <si>
    <r>
      <t xml:space="preserve">1) Most Matches played.  2) Head to Head.  </t>
    </r>
    <r>
      <rPr>
        <b/>
        <u/>
        <sz val="10"/>
        <color rgb="FF0000CC"/>
        <rFont val="Arial"/>
        <family val="2"/>
      </rPr>
      <t>*3) Average win/loss margin per match</t>
    </r>
    <r>
      <rPr>
        <u/>
        <sz val="10"/>
        <color rgb="FF0000CC"/>
        <rFont val="Arial"/>
        <family val="2"/>
      </rPr>
      <t xml:space="preserve"> </t>
    </r>
    <r>
      <rPr>
        <u/>
        <sz val="10"/>
        <rFont val="Arial"/>
        <family val="2"/>
      </rPr>
      <t xml:space="preserve"> </t>
    </r>
  </si>
  <si>
    <t>4) Average Skill Level of Opponent (Strength of Schedule)</t>
  </si>
  <si>
    <r>
      <t xml:space="preserve">Explanation of </t>
    </r>
    <r>
      <rPr>
        <b/>
        <sz val="11"/>
        <color rgb="FF0000CC"/>
        <rFont val="Arial"/>
        <family val="2"/>
      </rPr>
      <t xml:space="preserve">"Average win/loss margin per match" </t>
    </r>
  </si>
  <si>
    <t xml:space="preserve">If a "7" plays a "4" and wins 5-0, the win/loss margin for the "7" for that match is +2 because the "4" </t>
  </si>
  <si>
    <t xml:space="preserve">fell 2 games short of winning the match (since it is a 5-2 race).  If a "7" loses to a "4" 0-2, the win/loss margin </t>
  </si>
  <si>
    <t xml:space="preserve">for the "7" is - (minus) 5 because the "7" fell 5 games short of winning the match. </t>
  </si>
  <si>
    <t xml:space="preserve"> Colleen Shoop</t>
  </si>
  <si>
    <t xml:space="preserve">the teammates of the OFFENDING player should alert THEIR OWN PLAYER that he/she fouled. (Sportsmanship)  </t>
  </si>
  <si>
    <t>If the 2 players disagree that a foul occurred (even after a timout), the ruling is that no foul occurred.</t>
  </si>
  <si>
    <t xml:space="preserve"> Larry Fagan</t>
  </si>
  <si>
    <t xml:space="preserve">fouled.    A timeout can be used to alert a teammate that they believe that the opponent fouled.  </t>
  </si>
  <si>
    <t xml:space="preserve"> Ron Straw</t>
  </si>
  <si>
    <t>If it is decided that a team is forfeiting too many matches which is creating unfairness within</t>
  </si>
  <si>
    <t xml:space="preserve">the division, the league office has the right to remove the team and  create a new schedule </t>
  </si>
  <si>
    <t>for the remainder of the session.</t>
  </si>
  <si>
    <t xml:space="preserve"> John Deasy</t>
  </si>
  <si>
    <t xml:space="preserve">postseason because a "bubble team" received numerous forfeit wins by pure random chance and no skill </t>
  </si>
  <si>
    <t xml:space="preserve">whatsoever.  A full win (1 point) should only be awarded if the match was earned by playing and winning on the  </t>
  </si>
  <si>
    <t>Qualification S/L is where you played a majority of your matches, lower if tied</t>
  </si>
  <si>
    <t xml:space="preserve"> Shelli Searfoss</t>
  </si>
  <si>
    <t xml:space="preserve"> Forfeits</t>
  </si>
  <si>
    <t>Recycling is not permitted in the last 2 weeks of the session.</t>
  </si>
  <si>
    <t xml:space="preserve"> Todd Quigley</t>
  </si>
  <si>
    <t>LAST WEEK</t>
  </si>
  <si>
    <t>Matches</t>
  </si>
  <si>
    <t>Win %</t>
  </si>
  <si>
    <r>
      <t xml:space="preserve">were not paying attention.  </t>
    </r>
    <r>
      <rPr>
        <sz val="10"/>
        <color rgb="FFFF0000"/>
        <rFont val="Arial"/>
        <family val="2"/>
      </rPr>
      <t xml:space="preserve">If a player commits an obvious foul, but the offending player doesn’t realize he/she fouled,  </t>
    </r>
  </si>
  <si>
    <t xml:space="preserve">Players are expected to be " good sports" when committing a foul but are no under obligation to tell the opponent if they </t>
  </si>
  <si>
    <t xml:space="preserve"> Robert Hurt</t>
  </si>
  <si>
    <t xml:space="preserve"> John Linn</t>
  </si>
  <si>
    <t xml:space="preserve">The rationale for this is that it is grossly unfair for teams to play an entire 18 week session and not make the </t>
  </si>
  <si>
    <t>for a forfeit win.   This was put to a vote and the outcome was no change to the existing rule.  --10/31/16</t>
  </si>
  <si>
    <t xml:space="preserve">pool table.  Remember, teams are ranked according to win percentage.  If a team is the beneficiary of a </t>
  </si>
  <si>
    <t xml:space="preserve">forfeit, their named player still gets credit for a "match played" in regards to postseason eligibility.  They </t>
  </si>
  <si>
    <t xml:space="preserve">will not get credit for a "match played" in regards to MVP eligibility and they will not receive credit for a win or </t>
  </si>
  <si>
    <t>a loss for their individual statistics.</t>
  </si>
  <si>
    <t>Handicaps 5.0 and above receive 1 timeout per game.</t>
  </si>
  <si>
    <t>Handicaps 2.5-4.5 receive 2 timeouts per game.</t>
  </si>
  <si>
    <t>MVPs of their skill level category  will receive  a plaque.  The 3 categories are (2.0-3.5), (4.0-5.5), (6.0-7.5)</t>
  </si>
  <si>
    <t xml:space="preserve"> Scott Minnich, CPT</t>
  </si>
  <si>
    <r>
      <rPr>
        <b/>
        <sz val="11"/>
        <color rgb="FF0000FF"/>
        <rFont val="Arial"/>
        <family val="2"/>
      </rPr>
      <t>Timeouts</t>
    </r>
    <r>
      <rPr>
        <sz val="11"/>
        <rFont val="Arial"/>
        <family val="2"/>
      </rPr>
      <t xml:space="preserve"> are not to exceed 1 minute and begin at the time the timeout is called.</t>
    </r>
  </si>
  <si>
    <t>Break And Funs This Week</t>
  </si>
  <si>
    <t>Break And Funs This Session</t>
  </si>
  <si>
    <t xml:space="preserve"> Wade Brodbeck</t>
  </si>
  <si>
    <t>MVP Standings</t>
  </si>
  <si>
    <t>Number in parenthesis is number of matches played under current Skill Level Category</t>
  </si>
  <si>
    <t>* PLEASE CHECK FOR ACCIDENTAL OMISSIONS</t>
  </si>
  <si>
    <t>There may be players NOT mathematically eliminated who aren't listed simply because</t>
  </si>
  <si>
    <t>they would need a LOT of outside help.</t>
  </si>
  <si>
    <t>6.0-7.5 Category</t>
  </si>
  <si>
    <t>Match Win %</t>
  </si>
  <si>
    <t>W/L Margin</t>
  </si>
  <si>
    <t>Avg Opp S/L</t>
  </si>
  <si>
    <t>4.0-5.5  Category</t>
  </si>
  <si>
    <t>Tobe Toberman (7)</t>
  </si>
  <si>
    <t>2.0-3.5 Category</t>
  </si>
  <si>
    <t>Russ Redhead (8)</t>
  </si>
  <si>
    <t>Robert Hurt (8)</t>
  </si>
  <si>
    <t xml:space="preserve"> Pete Radell</t>
  </si>
  <si>
    <t xml:space="preserve"> Nick Ellis</t>
  </si>
  <si>
    <r>
      <t xml:space="preserve">match.  The team that is the beneficiary of a forfeit will receive </t>
    </r>
    <r>
      <rPr>
        <b/>
        <sz val="11"/>
        <color rgb="FFFF0000"/>
        <rFont val="Arial"/>
        <family val="2"/>
      </rPr>
      <t>0.7</t>
    </r>
    <r>
      <rPr>
        <sz val="11"/>
        <rFont val="Arial"/>
        <family val="2"/>
      </rPr>
      <t xml:space="preserve"> wins and</t>
    </r>
    <r>
      <rPr>
        <b/>
        <sz val="11"/>
        <color rgb="FFFF0000"/>
        <rFont val="Arial"/>
        <family val="2"/>
      </rPr>
      <t xml:space="preserve"> 0.3</t>
    </r>
    <r>
      <rPr>
        <sz val="11"/>
        <rFont val="Arial"/>
        <family val="2"/>
      </rPr>
      <t xml:space="preserve"> losses and will not have to pay</t>
    </r>
  </si>
  <si>
    <t xml:space="preserve"> Vince Crone</t>
  </si>
  <si>
    <r>
      <t xml:space="preserve">If the team match is going very quickly, the 5th match does not have to start until 9:40 PM </t>
    </r>
    <r>
      <rPr>
        <sz val="10"/>
        <color rgb="FFFF0000"/>
        <rFont val="Arial"/>
        <family val="2"/>
      </rPr>
      <t>in the event that 1 of the teams</t>
    </r>
  </si>
  <si>
    <t>does not have their 5th player present yet.  If a player leaves early and does not play, the team of that player loses the right</t>
  </si>
  <si>
    <t>to exercise the 9:40 rule to their benefit.</t>
  </si>
  <si>
    <t>Just F.O.C.U.S.</t>
  </si>
  <si>
    <t xml:space="preserve"> Stephanie Ozimac</t>
  </si>
  <si>
    <r>
      <t>Home Team if in</t>
    </r>
    <r>
      <rPr>
        <b/>
        <sz val="12"/>
        <color rgb="FF0000FF"/>
        <rFont val="Arial"/>
        <family val="2"/>
      </rPr>
      <t xml:space="preserve"> CAPS</t>
    </r>
  </si>
  <si>
    <t>Only (1) "7.5"  can play for a team in a given night.</t>
  </si>
  <si>
    <t xml:space="preserve"> Sue Hough</t>
  </si>
  <si>
    <t xml:space="preserve"> Duck Nornhold</t>
  </si>
  <si>
    <t>AVERAGE S/L</t>
  </si>
  <si>
    <t xml:space="preserve"> Penalty Points</t>
  </si>
  <si>
    <t>Just FOCUS</t>
  </si>
  <si>
    <t>Angies</t>
  </si>
  <si>
    <t xml:space="preserve"> Frank Moore, C0-CPT</t>
  </si>
  <si>
    <t xml:space="preserve">Any team that forfeits an individual match will receive 0 points for that match and must still pay the $8 for that </t>
  </si>
  <si>
    <t xml:space="preserve"> Rikki Johnson</t>
  </si>
  <si>
    <t xml:space="preserve"> Kelly Norris</t>
  </si>
  <si>
    <t xml:space="preserve"> Marcia Yost</t>
  </si>
  <si>
    <r>
      <rPr>
        <b/>
        <sz val="10"/>
        <color rgb="FF0000CC"/>
        <rFont val="Arial"/>
        <family val="2"/>
      </rPr>
      <t>RECYCLING (Ghost Rule</t>
    </r>
    <r>
      <rPr>
        <sz val="10"/>
        <rFont val="Arial"/>
        <family val="2"/>
      </rPr>
      <t>):  Each team may recycle 4</t>
    </r>
    <r>
      <rPr>
        <b/>
        <sz val="10"/>
        <color rgb="FF0000FF"/>
        <rFont val="Arial"/>
        <family val="2"/>
      </rPr>
      <t xml:space="preserve"> times</t>
    </r>
    <r>
      <rPr>
        <sz val="10"/>
        <rFont val="Arial"/>
        <family val="2"/>
      </rPr>
      <t xml:space="preserve"> during the session and no more than</t>
    </r>
    <r>
      <rPr>
        <sz val="9"/>
        <rFont val="Arial"/>
        <family val="2"/>
      </rPr>
      <t xml:space="preserve"> once in a given night.</t>
    </r>
  </si>
  <si>
    <t>Recycled player can be any skill level (except "7.5") as long as the "26.0" rule is met.</t>
  </si>
  <si>
    <t>A player may be recycled in back to back matches and can be used at any time and for any reason (including</t>
  </si>
  <si>
    <t xml:space="preserve">if a team has all 9 players present).  The recycling team gets to choose the player to be recycled and does not </t>
  </si>
  <si>
    <t>have to give any advance notice that it may recycle.</t>
  </si>
  <si>
    <t xml:space="preserve"> Brad Saksek</t>
  </si>
  <si>
    <t xml:space="preserve"> John Beaulieu</t>
  </si>
  <si>
    <t xml:space="preserve"> Larry Keefe</t>
  </si>
  <si>
    <t xml:space="preserve"> Kevin Joy</t>
  </si>
  <si>
    <t>Hustlers And Babes</t>
  </si>
  <si>
    <t xml:space="preserve"> Steve Shipp, CPT</t>
  </si>
  <si>
    <r>
      <t xml:space="preserve">AGREEING TO THESE THESE TERMS AND CONDITIONS.  IGNORANCE IS REALLY </t>
    </r>
    <r>
      <rPr>
        <b/>
        <sz val="10.5"/>
        <rFont val="Arial"/>
        <family val="2"/>
      </rPr>
      <t>NOT</t>
    </r>
    <r>
      <rPr>
        <sz val="10.5"/>
        <rFont val="Arial"/>
        <family val="2"/>
      </rPr>
      <t xml:space="preserve"> BLISS.</t>
    </r>
  </si>
  <si>
    <t>PLEASE READ THE BOTTOM OF THIS DOCUMENT. FAILURE TO DO SO DOES NOT EXCUSE ANYONE FROM</t>
  </si>
  <si>
    <t>New players may not be added during the last 3 weeks of the regular session.  Player adds must be approved by the</t>
  </si>
  <si>
    <t>league office and may be denied for any reason and at any time.  The league office may also bring "new" players</t>
  </si>
  <si>
    <t>in at whatever handicap it deems fair.</t>
  </si>
  <si>
    <t xml:space="preserve"> Terry Ballent</t>
  </si>
  <si>
    <t xml:space="preserve">considered postseason.  Players switching to another team during the session must be approved by the league office. </t>
  </si>
  <si>
    <t xml:space="preserve">If a team is a beneficiary of a forfeit win, their named rostered player will get credit for a "match played" in regards   </t>
  </si>
  <si>
    <t>to postseason eligibility, but the match will not count in regards to MVP eligibility.</t>
  </si>
  <si>
    <t>If a player releases (throws or slams) his stick in frustration onto the table that the match is being played,</t>
  </si>
  <si>
    <t>the venues that are kind enough to allow us to use their tables.</t>
  </si>
  <si>
    <t xml:space="preserve">it is a loss of game for unsportsmanlike behavior (even if no balls are contacted).  Players must repect </t>
  </si>
  <si>
    <t>AVG</t>
  </si>
  <si>
    <t>HC</t>
  </si>
  <si>
    <t>Angie's Dogs</t>
  </si>
  <si>
    <t xml:space="preserve">   Angie's Dogs</t>
  </si>
  <si>
    <t xml:space="preserve"> Pete Mavropoulos</t>
  </si>
  <si>
    <t xml:space="preserve"> Kathy Blosser</t>
  </si>
  <si>
    <r>
      <t xml:space="preserve">TEAM </t>
    </r>
    <r>
      <rPr>
        <b/>
        <i/>
        <sz val="10.5"/>
        <color rgb="FF0000CC"/>
        <rFont val="Arial"/>
        <family val="2"/>
      </rPr>
      <t>ROSTERS</t>
    </r>
    <r>
      <rPr>
        <b/>
        <i/>
        <sz val="10.5"/>
        <color rgb="FFFF0000"/>
        <rFont val="Arial"/>
        <family val="2"/>
      </rPr>
      <t xml:space="preserve"> (BELOW) LISTED IN RED ARE MORE THAN $80 IN ARREARS.  PLEASE CALL LEAGUE </t>
    </r>
  </si>
  <si>
    <t>OFFICE TO CHECK IF ELIGIBLE TO PLAY THIS WEEK OR IF THEY WILL BE FORCED TO FORFEIT.</t>
  </si>
  <si>
    <t xml:space="preserve"> Mike Minahan</t>
  </si>
  <si>
    <t>Making Our Luck</t>
  </si>
  <si>
    <t xml:space="preserve"> Miguel Rodriguez</t>
  </si>
  <si>
    <t xml:space="preserve"> Ezequiel Rodriguez </t>
  </si>
  <si>
    <t xml:space="preserve"> Daniel Rodriguez</t>
  </si>
  <si>
    <t xml:space="preserve"> Julio Soriano</t>
  </si>
  <si>
    <t>Heavy Hitters</t>
  </si>
  <si>
    <t xml:space="preserve"> Tammy Norris</t>
  </si>
  <si>
    <t xml:space="preserve"> Patrick Shoop</t>
  </si>
  <si>
    <t xml:space="preserve"> Craig Seilhamer</t>
  </si>
  <si>
    <t xml:space="preserve"> Ken Meslinn Jr</t>
  </si>
  <si>
    <t xml:space="preserve"> Brian Hogentogler</t>
  </si>
  <si>
    <t xml:space="preserve"> Shane Waechter</t>
  </si>
  <si>
    <t xml:space="preserve"> Sean Gallagher</t>
  </si>
  <si>
    <t>Silent Assassins</t>
  </si>
  <si>
    <t>Gilligans on Eisenhower</t>
  </si>
  <si>
    <t xml:space="preserve"> Del Madden, CPT</t>
  </si>
  <si>
    <t xml:space="preserve"> Paul Ramsey</t>
  </si>
  <si>
    <t xml:space="preserve"> Tom Honaker</t>
  </si>
  <si>
    <t xml:space="preserve"> Liz Christian</t>
  </si>
  <si>
    <t xml:space="preserve"> Jim Roberts, CPT</t>
  </si>
  <si>
    <t xml:space="preserve"> Matt Suarez,Co-CPT</t>
  </si>
  <si>
    <t xml:space="preserve"> Rick Boyer</t>
  </si>
  <si>
    <t xml:space="preserve"> Chad Sweisfort</t>
  </si>
  <si>
    <t xml:space="preserve"> Ike Aeppli</t>
  </si>
  <si>
    <t>Benchwarmers</t>
  </si>
  <si>
    <t xml:space="preserve"> Justin Becker</t>
  </si>
  <si>
    <t xml:space="preserve"> James Shafer, Co-Cpt</t>
  </si>
  <si>
    <t xml:space="preserve"> Donnie Mull</t>
  </si>
  <si>
    <t>Beginning with the Summer '22 session, PACS will be adopting the BCA rule regarding "8 on break"…</t>
  </si>
  <si>
    <t>If the 8-ball is pocketed on the break without a foul occuring, the player breaking may</t>
  </si>
  <si>
    <t>a)  have the 8-ball spotted and accept the table in position.</t>
  </si>
  <si>
    <t>b)  have the balls re-racked and break again.</t>
  </si>
  <si>
    <t>If the 8-ball is pocketed on the break and a foul occurs, the "breaker's" inning ends. Opponent may</t>
  </si>
  <si>
    <t>a)  have the 8-ball spotted and take ball in hand.</t>
  </si>
  <si>
    <t>If the 8-ball is pocketed on the break but it is not noticed until after another shot has been taken,</t>
  </si>
  <si>
    <t xml:space="preserve">(regardless of whether or not a ball was pocketed), the game will be replayed with the player who broke </t>
  </si>
  <si>
    <t>the game breaking again.</t>
  </si>
  <si>
    <t xml:space="preserve">A player who meets the minimum number of matches to qualify for postseason must be on the roster </t>
  </si>
  <si>
    <t>they qualified for at session end to play in postseason.</t>
  </si>
  <si>
    <t xml:space="preserve"> Ed Croco,CPT</t>
  </si>
  <si>
    <t xml:space="preserve"> Kevin Marroquin</t>
  </si>
  <si>
    <t xml:space="preserve"> Kyle Gamble</t>
  </si>
  <si>
    <t xml:space="preserve"> Forrest Aeppli, CPT</t>
  </si>
  <si>
    <t xml:space="preserve"> Dan Benson</t>
  </si>
  <si>
    <t xml:space="preserve"> Kevin Bryner</t>
  </si>
  <si>
    <t xml:space="preserve"> Alfredo Cortes</t>
  </si>
  <si>
    <t xml:space="preserve"> Brian Minnich</t>
  </si>
  <si>
    <t xml:space="preserve"> Ellie Heinly, Co-Cpt</t>
  </si>
  <si>
    <t xml:space="preserve"> El Voughs</t>
  </si>
  <si>
    <t xml:space="preserve"> Josh Reynolds</t>
  </si>
  <si>
    <t xml:space="preserve"> Dakota Miller</t>
  </si>
  <si>
    <t xml:space="preserve">Chicks </t>
  </si>
  <si>
    <t xml:space="preserve"> Jay Carey</t>
  </si>
  <si>
    <r>
      <t xml:space="preserve">Players must play a minimum of </t>
    </r>
    <r>
      <rPr>
        <b/>
        <sz val="12"/>
        <color rgb="FFFF0000"/>
        <rFont val="Arial"/>
        <family val="2"/>
      </rPr>
      <t>7</t>
    </r>
    <r>
      <rPr>
        <sz val="10"/>
        <rFont val="Arial"/>
        <family val="2"/>
      </rPr>
      <t xml:space="preserve"> matches in this division</t>
    </r>
    <r>
      <rPr>
        <sz val="10"/>
        <rFont val="Arial"/>
        <family val="2"/>
      </rPr>
      <t xml:space="preserve"> to qualify for postseason . Play-In Matches ARE </t>
    </r>
  </si>
  <si>
    <t>League office reserves the right to bring players who are switching teams in at whatever skill level it deems fair.</t>
  </si>
  <si>
    <t>Example..  Bernie is a 3.0 and went 0-5 for the "Basement Dwellers".  With 4 weeks left in the session, he decides</t>
  </si>
  <si>
    <t>he wants to play for the team that is in first place.  The league office can bring Bernie back on to the first place team</t>
  </si>
  <si>
    <t xml:space="preserve">at whatever skill level it deems necessary in maintaining integrity within the league. </t>
  </si>
  <si>
    <t xml:space="preserve"> Fred Brodbeck</t>
  </si>
  <si>
    <t xml:space="preserve"> Melissa Fazzolari</t>
  </si>
  <si>
    <t>Old Coaly Pub &amp; Grill, Middletown</t>
  </si>
  <si>
    <t xml:space="preserve"> Tim Meise</t>
  </si>
  <si>
    <t>Rack Em Up</t>
  </si>
  <si>
    <t>If Team A names a "Blind" (not literal) player, Team B may name their player and switch it as many times</t>
  </si>
  <si>
    <t>as they wish as long as it is done within the required 5 minutes that they have to start the match.</t>
  </si>
  <si>
    <t>The "breaking" player  may either rack for themselves or may choose to have their opponent rack.</t>
  </si>
  <si>
    <r>
      <t xml:space="preserve">The person </t>
    </r>
    <r>
      <rPr>
        <b/>
        <sz val="10"/>
        <rFont val="Arial"/>
        <family val="2"/>
      </rPr>
      <t>RACKING</t>
    </r>
    <r>
      <rPr>
        <sz val="10"/>
        <rFont val="Arial"/>
        <family val="2"/>
      </rPr>
      <t xml:space="preserve"> may use whichever rack they wish (template, wood, metal, or plastic).</t>
    </r>
  </si>
  <si>
    <t xml:space="preserve">A 2.0 receives 3 timeouts per game.  </t>
  </si>
  <si>
    <t xml:space="preserve"> Crystal Johnson</t>
  </si>
  <si>
    <t xml:space="preserve"> Dave Burd</t>
  </si>
  <si>
    <t xml:space="preserve"> Zach Fleming</t>
  </si>
  <si>
    <t>Rick Boyer</t>
  </si>
  <si>
    <t>Ed Kearney</t>
  </si>
  <si>
    <t>Dave Burd</t>
  </si>
  <si>
    <t>3 Recycles Remaining</t>
  </si>
  <si>
    <t>Fall - Winter   '22                  (Mosconi)</t>
  </si>
  <si>
    <t xml:space="preserve"> Ryan Trafecanty</t>
  </si>
  <si>
    <t>Ron Straw</t>
  </si>
  <si>
    <t>James Shafer</t>
  </si>
  <si>
    <t>Shane Waechter</t>
  </si>
  <si>
    <t>Kevin Bryner</t>
  </si>
  <si>
    <t>Dan Benson</t>
  </si>
  <si>
    <t>Fred Brodbeck</t>
  </si>
  <si>
    <t>2 Recycles Remaining</t>
  </si>
  <si>
    <t>Brian Hogentogler</t>
  </si>
  <si>
    <t xml:space="preserve"> Anthony Cressler, CPT</t>
  </si>
  <si>
    <t xml:space="preserve"> Shane Wingler</t>
  </si>
  <si>
    <t xml:space="preserve"> Sean Grissinger</t>
  </si>
  <si>
    <t xml:space="preserve"> Aaron Neely</t>
  </si>
  <si>
    <t>Kyle Gamble</t>
  </si>
  <si>
    <t>Colleen Shoop</t>
  </si>
  <si>
    <t>Larry Fagan</t>
  </si>
  <si>
    <t xml:space="preserve"> Tim Witmyer</t>
  </si>
  <si>
    <t>Jonathon Searfoss</t>
  </si>
  <si>
    <t>Terry Ballent</t>
  </si>
  <si>
    <t xml:space="preserve"> Raul Vargas</t>
  </si>
  <si>
    <t>Duck Nornhold</t>
  </si>
  <si>
    <t>Tim Witmyer</t>
  </si>
  <si>
    <t>1 Recycles Remaining</t>
  </si>
  <si>
    <t>Josh Reynolds</t>
  </si>
  <si>
    <t>Paul Ramsey</t>
  </si>
  <si>
    <t>HUSTLERS &amp; BABES</t>
  </si>
  <si>
    <t>SILENT ASSASSINS</t>
  </si>
  <si>
    <t>just focus</t>
  </si>
  <si>
    <t>middletown moose</t>
  </si>
  <si>
    <t>1-4</t>
  </si>
  <si>
    <t>4-1</t>
  </si>
  <si>
    <t>Sean Grissinger</t>
  </si>
  <si>
    <t>Pete Mavropoulos</t>
  </si>
  <si>
    <t>MVP Score</t>
  </si>
  <si>
    <t>Kevin Joy</t>
  </si>
  <si>
    <t>Week</t>
  </si>
  <si>
    <r>
      <t xml:space="preserve">Home Team if in </t>
    </r>
    <r>
      <rPr>
        <b/>
        <sz val="10"/>
        <color rgb="FF0000FF"/>
        <rFont val="Arial"/>
        <family val="2"/>
      </rPr>
      <t>CAPS</t>
    </r>
  </si>
  <si>
    <t>1 Recycle Remaining</t>
  </si>
  <si>
    <r>
      <t xml:space="preserve">The winner of this division will receive a projected </t>
    </r>
    <r>
      <rPr>
        <b/>
        <sz val="10.5"/>
        <color rgb="FF0000FF"/>
        <rFont val="Arial"/>
        <family val="2"/>
      </rPr>
      <t>$ 600</t>
    </r>
  </si>
  <si>
    <t>Week 19 Opponent</t>
  </si>
  <si>
    <t xml:space="preserve">  Week 19      3/7/23</t>
  </si>
  <si>
    <t xml:space="preserve">Chicks, Making Our Luck, Angies Dogs are seeded by head to head win percentage during the session.  </t>
  </si>
  <si>
    <t>Chicks…12-8, .600                      Making Our Luck….10-10,   .500                    Angies Dogs……. 8-12,    .400</t>
  </si>
  <si>
    <t>CHICKS</t>
  </si>
  <si>
    <t>ANGIES DOGS</t>
  </si>
  <si>
    <t>HEAVY HITTERS</t>
  </si>
  <si>
    <t>rack em up</t>
  </si>
  <si>
    <t>making our luck</t>
  </si>
  <si>
    <t>benchwarmers</t>
  </si>
  <si>
    <t>THIS AREA INTENTIONALLY LEFT BLANK</t>
  </si>
  <si>
    <t>Pete Radell</t>
  </si>
  <si>
    <t>Match</t>
  </si>
  <si>
    <t>Games</t>
  </si>
  <si>
    <t xml:space="preserve"> Matches Played This Session</t>
  </si>
  <si>
    <t xml:space="preserve">Last </t>
  </si>
  <si>
    <t>Chicks</t>
  </si>
  <si>
    <t>AVERAGE HC</t>
  </si>
  <si>
    <t>Match Record Last Session (Monday &amp; Tuesday)</t>
  </si>
  <si>
    <t>Chicks Tavern</t>
  </si>
  <si>
    <t>Off In The Corner</t>
  </si>
  <si>
    <t>Pool CueTs</t>
  </si>
  <si>
    <t xml:space="preserve"> Kevin Dodson</t>
  </si>
  <si>
    <t xml:space="preserve"> Mike Fisher</t>
  </si>
  <si>
    <t xml:space="preserve"> Scott Granger</t>
  </si>
  <si>
    <t xml:space="preserve"> Lyle Hartranft, Co-CPT</t>
  </si>
  <si>
    <t xml:space="preserve"> Anthony Hackman, Co-CPT</t>
  </si>
  <si>
    <t xml:space="preserve"> Adam Brody</t>
  </si>
  <si>
    <t xml:space="preserve"> Terry Smith</t>
  </si>
  <si>
    <t xml:space="preserve"> Scott Gibson, CPT</t>
  </si>
  <si>
    <t xml:space="preserve"> Shawn Lilley</t>
  </si>
  <si>
    <t xml:space="preserve"> Paul Drees</t>
  </si>
  <si>
    <t xml:space="preserve"> Eric Snyder</t>
  </si>
  <si>
    <t xml:space="preserve"> Rick Lawson</t>
  </si>
  <si>
    <t xml:space="preserve"> Jim Roberts, CO-CPT</t>
  </si>
  <si>
    <t xml:space="preserve"> Kevin Joy, CO-CPT</t>
  </si>
  <si>
    <t xml:space="preserve"> Jack Jimmink</t>
  </si>
  <si>
    <t xml:space="preserve"> Ron John</t>
  </si>
  <si>
    <t xml:space="preserve"> Chuck Whitmyer</t>
  </si>
  <si>
    <t xml:space="preserve"> Bradley Keich</t>
  </si>
  <si>
    <t xml:space="preserve"> Jenn Kelly, CPT</t>
  </si>
  <si>
    <t xml:space="preserve"> Patrick Kelly, Co-CPT</t>
  </si>
  <si>
    <t xml:space="preserve"> Carson Kelly</t>
  </si>
  <si>
    <t>Marysville Moose</t>
  </si>
  <si>
    <t xml:space="preserve"> Devin Kennedy</t>
  </si>
  <si>
    <t xml:space="preserve"> Andrew Egolf</t>
  </si>
  <si>
    <t xml:space="preserve"> Larry Deatrick</t>
  </si>
  <si>
    <t xml:space="preserve"> Ryan Iskric, CPT</t>
  </si>
  <si>
    <t>Rock Out W/Chalk Out</t>
  </si>
  <si>
    <t>Rock Out With Chalk Out</t>
  </si>
  <si>
    <t xml:space="preserve"> Rick Boyer, CPT</t>
  </si>
  <si>
    <t xml:space="preserve"> Bill Scharff</t>
  </si>
  <si>
    <t xml:space="preserve"> Bruce Wright</t>
  </si>
  <si>
    <t xml:space="preserve"> Joe Gailey</t>
  </si>
  <si>
    <t xml:space="preserve"> Tracy Klinger</t>
  </si>
  <si>
    <t>Pour House Elite</t>
  </si>
  <si>
    <t>Last Call</t>
  </si>
  <si>
    <t>Dead Strokes</t>
  </si>
  <si>
    <t xml:space="preserve"> Andy Ritter</t>
  </si>
  <si>
    <t>The Hose</t>
  </si>
  <si>
    <t>Enola Sportsmens</t>
  </si>
  <si>
    <t>Dauphin Home Assoc</t>
  </si>
  <si>
    <t xml:space="preserve"> Chris Hess</t>
  </si>
  <si>
    <t xml:space="preserve"> Kevin Shutt</t>
  </si>
  <si>
    <t xml:space="preserve"> Brian Kim</t>
  </si>
  <si>
    <t xml:space="preserve"> Tim Neely</t>
  </si>
  <si>
    <t xml:space="preserve"> Liz Christian, CPT</t>
  </si>
  <si>
    <t xml:space="preserve"> James Shafer, Co-CPT</t>
  </si>
  <si>
    <t xml:space="preserve"> Gerard Madden</t>
  </si>
  <si>
    <t xml:space="preserve"> Jeff Washington</t>
  </si>
  <si>
    <t xml:space="preserve"> Frank Moore, CPT</t>
  </si>
  <si>
    <t xml:space="preserve"> Bryan Douglas</t>
  </si>
  <si>
    <t xml:space="preserve"> Rich Worley</t>
  </si>
  <si>
    <t xml:space="preserve"> Brad Bohner</t>
  </si>
  <si>
    <t xml:space="preserve"> Krupal Desai</t>
  </si>
  <si>
    <t xml:space="preserve"> Brandon Smith, Co-CPT</t>
  </si>
  <si>
    <t xml:space="preserve"> Dave Lavendier, CPT</t>
  </si>
  <si>
    <t xml:space="preserve"> Don Severs</t>
  </si>
  <si>
    <t xml:space="preserve"> Maggie Smith</t>
  </si>
  <si>
    <t>Only (1) "7.5" can play for a given team in a given night</t>
  </si>
  <si>
    <t xml:space="preserve">it is a loss of game for unsportsmanlike behavior (even if no balls are contacted).  Players must repect the </t>
  </si>
  <si>
    <t>venues that are kind enough to allow us to use their tables.</t>
  </si>
  <si>
    <t>A 2.0 receives 3 timeouts per game.  ( but no longer may receive sideline coaching)</t>
  </si>
  <si>
    <t xml:space="preserve">In the last week of the session (the "seeding round") some matches are more meaningful than others </t>
  </si>
  <si>
    <t>in terms of what is at stake.  If it appears that a team is forfeiting in the last week for the primary purpose</t>
  </si>
  <si>
    <t xml:space="preserve">of finishing in a higher position (in the final standings) than its opponent, the league may at its  </t>
  </si>
  <si>
    <t>discretion treat forfeit wins as a full point instead of .7 wins for the team that is the beneficiary of the forfeit.</t>
  </si>
  <si>
    <t xml:space="preserve">Example..  Going into the final week, Team A is 43-42 and they are playing Team B who has a 42-43 record. </t>
  </si>
  <si>
    <t xml:space="preserve">After the first 4 matches played in week 18, the teams are tied 2-2.  If team A would forfeit the last match, </t>
  </si>
  <si>
    <t>it is likely that Team B would be awarded a full point for the forfeit win instead of only .7 wins in this instance.</t>
  </si>
  <si>
    <r>
      <rPr>
        <b/>
        <sz val="10"/>
        <color rgb="FF0000FF"/>
        <rFont val="Arial"/>
        <family val="2"/>
      </rPr>
      <t>Timeouts</t>
    </r>
    <r>
      <rPr>
        <sz val="10"/>
        <rFont val="Arial"/>
        <family val="2"/>
      </rPr>
      <t xml:space="preserve"> are not to exceed 1 minute and begin at the time the timeout is called.</t>
    </r>
  </si>
  <si>
    <r>
      <rPr>
        <b/>
        <sz val="10"/>
        <color rgb="FF0000CC"/>
        <rFont val="Arial"/>
        <family val="2"/>
      </rPr>
      <t>Helpful Tip</t>
    </r>
    <r>
      <rPr>
        <sz val="10"/>
        <rFont val="Arial"/>
        <family val="2"/>
      </rPr>
      <t xml:space="preserve">:  </t>
    </r>
    <r>
      <rPr>
        <i/>
        <sz val="10"/>
        <rFont val="Arial"/>
        <family val="2"/>
      </rPr>
      <t>Smartphones with slow motion video capabilities will take the "guesswork" out.</t>
    </r>
  </si>
  <si>
    <r>
      <t xml:space="preserve">Players must play a minimum of </t>
    </r>
    <r>
      <rPr>
        <b/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matches in this division to qualify for postseason . Play-In Matches ARE </t>
    </r>
  </si>
  <si>
    <r>
      <rPr>
        <b/>
        <sz val="10"/>
        <color rgb="FF0000CC"/>
        <rFont val="Arial"/>
        <family val="2"/>
      </rPr>
      <t>RECYCLING (Ghost Rule</t>
    </r>
    <r>
      <rPr>
        <sz val="10"/>
        <rFont val="Arial"/>
        <family val="2"/>
      </rPr>
      <t>):  Each team may recycle 4</t>
    </r>
    <r>
      <rPr>
        <b/>
        <sz val="10"/>
        <color rgb="FF0000FF"/>
        <rFont val="Arial"/>
        <family val="2"/>
      </rPr>
      <t xml:space="preserve"> times</t>
    </r>
    <r>
      <rPr>
        <sz val="10"/>
        <rFont val="Arial"/>
        <family val="2"/>
      </rPr>
      <t xml:space="preserve"> during the session and no more than once in a given </t>
    </r>
  </si>
  <si>
    <t>night.  Recycled player can be any skill level (except "7.5") as long as the "26.0" rule is met.</t>
  </si>
  <si>
    <r>
      <t xml:space="preserve">If the team match is going very quickly, the 5th match does not have to start until 9:40 PM </t>
    </r>
    <r>
      <rPr>
        <sz val="10"/>
        <color rgb="FFFF0000"/>
        <rFont val="Arial"/>
        <family val="2"/>
      </rPr>
      <t>in the event that one of</t>
    </r>
  </si>
  <si>
    <t>player loses the right to exercise the 9:40 rule to their benefit.</t>
  </si>
  <si>
    <t xml:space="preserve">the teams does not have their 5th player present yet.  If a player leaves early and does not play, the team of that </t>
  </si>
  <si>
    <r>
      <rPr>
        <b/>
        <sz val="10"/>
        <color rgb="FF0000CC"/>
        <rFont val="Arial"/>
        <family val="2"/>
      </rPr>
      <t>Please be considerate of the players who are shooting the match.</t>
    </r>
    <r>
      <rPr>
        <sz val="10"/>
        <rFont val="Arial"/>
        <family val="2"/>
      </rPr>
      <t xml:space="preserve">  If a player fouls, it is the responsibility of </t>
    </r>
  </si>
  <si>
    <t xml:space="preserve">that the opponent fouled.    A timeout can be used to alert a teammate that they believe that the opponent fouled.  </t>
  </si>
  <si>
    <r>
      <t>his/her opponent to call the foul.  The teammates who aren't shooting the match are not permitted</t>
    </r>
    <r>
      <rPr>
        <sz val="10"/>
        <rFont val="Arial"/>
        <family val="2"/>
      </rPr>
      <t xml:space="preserve"> to tell their player </t>
    </r>
  </si>
  <si>
    <t xml:space="preserve">Players are expected to be " good sports" when committing a foul but are no under obligation to tell the opponent if </t>
  </si>
  <si>
    <t xml:space="preserve">fouled, the teammates of the OFFENDING player should alert THEIR OWN PLAYER that he/she fouled. (Sportsmanship)  </t>
  </si>
  <si>
    <r>
      <t xml:space="preserve">they were not paying attention.  </t>
    </r>
    <r>
      <rPr>
        <sz val="10"/>
        <color rgb="FFFF0000"/>
        <rFont val="Arial"/>
        <family val="2"/>
      </rPr>
      <t xml:space="preserve">If a player commits an obvious foul, but the offending player doesn’t realize he/she </t>
    </r>
  </si>
  <si>
    <t xml:space="preserve">Any team that forfeits an individual match will receive 0 points for that match and must still pay the $16 for that </t>
  </si>
  <si>
    <t>match.  The $16 includes the $8 for the opposng team that is benefitting from the forfeit.</t>
  </si>
  <si>
    <r>
      <t xml:space="preserve">The team that is the beneficiary of a forfeit will receive </t>
    </r>
    <r>
      <rPr>
        <b/>
        <sz val="10"/>
        <color rgb="FFFF0000"/>
        <rFont val="Arial"/>
        <family val="2"/>
      </rPr>
      <t>0.7</t>
    </r>
    <r>
      <rPr>
        <sz val="10"/>
        <rFont val="Arial"/>
        <family val="2"/>
      </rPr>
      <t xml:space="preserve"> wins and</t>
    </r>
    <r>
      <rPr>
        <b/>
        <sz val="10"/>
        <color rgb="FFFF0000"/>
        <rFont val="Arial"/>
        <family val="2"/>
      </rPr>
      <t xml:space="preserve"> 0.3</t>
    </r>
    <r>
      <rPr>
        <sz val="10"/>
        <rFont val="Arial"/>
        <family val="2"/>
      </rPr>
      <t xml:space="preserve"> losses and will not have to pay</t>
    </r>
  </si>
  <si>
    <t>Each player will have an "MVP Score" on the standings.  It is calculated as follows…..</t>
  </si>
  <si>
    <t>(Match wins/ Matches Played) + ((Matches Won-Matches Lost) x .01)</t>
  </si>
  <si>
    <t xml:space="preserve">Example…  A Player with a 10-2 Record would have an MVP score of  </t>
  </si>
  <si>
    <t xml:space="preserve"> In the event of a tie, tiebreakers are as follows…</t>
  </si>
  <si>
    <r>
      <t xml:space="preserve">1) Head to Head.  </t>
    </r>
    <r>
      <rPr>
        <b/>
        <u/>
        <sz val="11"/>
        <color rgb="FF0000CC"/>
        <rFont val="Arial"/>
        <family val="2"/>
      </rPr>
      <t>*2) Average win/loss margin per match</t>
    </r>
    <r>
      <rPr>
        <u/>
        <sz val="11"/>
        <color rgb="FF0000CC"/>
        <rFont val="Arial"/>
        <family val="2"/>
      </rPr>
      <t xml:space="preserve"> </t>
    </r>
    <r>
      <rPr>
        <u/>
        <sz val="11"/>
        <rFont val="Arial"/>
        <family val="2"/>
      </rPr>
      <t xml:space="preserve"> </t>
    </r>
  </si>
  <si>
    <t xml:space="preserve">margin for the "7" is - (minus) 5 because the "7" fell 5 games short of winning the match. </t>
  </si>
  <si>
    <t xml:space="preserve">fell 2 games short of winning the match (since it is a 5-2 race).  If a "7" loses to a "4" 0-2, the win/loss </t>
  </si>
  <si>
    <r>
      <t xml:space="preserve">(10/12) + ( (10-2) x .01) =    .833 + (8 x .01) =   .833 + .08 = </t>
    </r>
    <r>
      <rPr>
        <b/>
        <u/>
        <sz val="11"/>
        <color rgb="FF0000FF"/>
        <rFont val="Arial"/>
        <family val="2"/>
      </rPr>
      <t>.913</t>
    </r>
  </si>
  <si>
    <t xml:space="preserve">PLEASE READ THE BOTTOM OF THIS DOCUMENT.  THERE IS VALUABLE INFORMATION THAT WILL PUT YOU  </t>
  </si>
  <si>
    <t>AT A DISADVANTAGE IF YOU AREN’T FAMILIAR WITH THESE RULES.  KNOWLEDGE IS POWER</t>
  </si>
  <si>
    <t xml:space="preserve"> Paul McMichael</t>
  </si>
  <si>
    <t xml:space="preserve"> Alan Fleegal</t>
  </si>
  <si>
    <t xml:space="preserve"> Pete Servatius</t>
  </si>
  <si>
    <t>to determine if they will be permitted to play or if they must forfeit until further notice.</t>
  </si>
  <si>
    <t xml:space="preserve">Team rosters in red have a captain who is in arrears on dues.  Please call league office </t>
  </si>
  <si>
    <t>to postseason eligibility, but the match will not count in regards to MVP eligibility. The "named beneficiary" of a forfeit</t>
  </si>
  <si>
    <t xml:space="preserve">win must be present at the match and all other normal rules regarding recycling must be followed.  For example, </t>
  </si>
  <si>
    <t xml:space="preserve">if "Player A" played once and no other players were recycled on the team that night, the team could use one of their </t>
  </si>
  <si>
    <t xml:space="preserve">alotted (4) recycles for "Player A" so they would receive credit for (2) matches played in regards to postseason </t>
  </si>
  <si>
    <t>eligibility, but that extra match will be listed in the "forfeits" column, not credited as a win to the named beneficiary.</t>
  </si>
  <si>
    <t xml:space="preserve"> Mason Iskric</t>
  </si>
  <si>
    <t>Gillgans on Eisenhow</t>
  </si>
  <si>
    <t xml:space="preserve"> Alen Sauder</t>
  </si>
  <si>
    <t xml:space="preserve"> Jen Taylor</t>
  </si>
  <si>
    <t>Rackless Behavior</t>
  </si>
  <si>
    <t>Fireball</t>
  </si>
  <si>
    <t xml:space="preserve"> Kiernan Kelly</t>
  </si>
  <si>
    <t xml:space="preserve"> Adam Hughes</t>
  </si>
  <si>
    <t xml:space="preserve"> Nate Handley</t>
  </si>
  <si>
    <t xml:space="preserve"> Josh Hughes</t>
  </si>
  <si>
    <t>HoHos Billiards</t>
  </si>
  <si>
    <t xml:space="preserve"> John Lamplugh</t>
  </si>
  <si>
    <t xml:space="preserve"> Matt Hoch</t>
  </si>
  <si>
    <t xml:space="preserve"> Emily Dauberman</t>
  </si>
  <si>
    <t xml:space="preserve"> Kara Bunting</t>
  </si>
  <si>
    <t xml:space="preserve">in at any handicap it deems fair and in the best interests of the league as a whole.  </t>
  </si>
  <si>
    <t>4.0-5.5 Category</t>
  </si>
  <si>
    <t>Bradley Keich</t>
  </si>
  <si>
    <t>Rick Lawson</t>
  </si>
  <si>
    <t>MVPs (Below)</t>
  </si>
  <si>
    <t>Summer  '24     (Solids)</t>
  </si>
  <si>
    <t>Dues are now $9</t>
  </si>
  <si>
    <t xml:space="preserve"> Doug Hammaker</t>
  </si>
  <si>
    <t xml:space="preserve"> Mike Connor</t>
  </si>
  <si>
    <t xml:space="preserve"> Ellie Heinly</t>
  </si>
  <si>
    <t>BYE</t>
  </si>
  <si>
    <t>Justin Becker</t>
  </si>
  <si>
    <t>Scott Gibson</t>
  </si>
  <si>
    <t xml:space="preserve"> Sam Hartley</t>
  </si>
  <si>
    <t xml:space="preserve"> Dan Karlow</t>
  </si>
  <si>
    <t>Bruce Lenker</t>
  </si>
  <si>
    <t>Kevin Dodson</t>
  </si>
  <si>
    <t>John Lamplugh</t>
  </si>
  <si>
    <t>Tournament Match  Record in PACS 34 Invitational</t>
  </si>
  <si>
    <t xml:space="preserve"> Stan Kovich</t>
  </si>
  <si>
    <t>Kevin Shutt</t>
  </si>
  <si>
    <t>Sean Gallagher</t>
  </si>
  <si>
    <t>Chuck Whitmyer</t>
  </si>
  <si>
    <t>Kevin Marroquin</t>
  </si>
  <si>
    <t xml:space="preserve">will qualify for the PACS 35 Invitational  </t>
  </si>
  <si>
    <t>Due to lower total (Monday + Tuesday) team count from last session, only 8 teams (Monday &amp; Tuesday combined )</t>
  </si>
  <si>
    <t xml:space="preserve"> Stephen Weaver</t>
  </si>
  <si>
    <r>
      <t xml:space="preserve">The winner of this division will receive a projected </t>
    </r>
    <r>
      <rPr>
        <b/>
        <sz val="12"/>
        <color rgb="FF0000FF"/>
        <rFont val="Arial"/>
        <family val="2"/>
      </rPr>
      <t>$320</t>
    </r>
  </si>
  <si>
    <t xml:space="preserve"> Lonnie Benner</t>
  </si>
  <si>
    <t>Jenn Kelly</t>
  </si>
  <si>
    <t>Porus Irani</t>
  </si>
  <si>
    <t xml:space="preserve"> JT Keich</t>
  </si>
  <si>
    <t>Gerard Madden</t>
  </si>
  <si>
    <t>0-5</t>
  </si>
  <si>
    <t>Brian Kim</t>
  </si>
  <si>
    <t>Stan Kovich</t>
  </si>
  <si>
    <t>Week 14  9/9/24</t>
  </si>
  <si>
    <t>9/9/24 MATCHUPS</t>
  </si>
  <si>
    <t>MARYSVILLE MOOSE</t>
  </si>
  <si>
    <t>RACKLESS BEHAVIOR</t>
  </si>
  <si>
    <t>FIREBALL</t>
  </si>
  <si>
    <t>pour house elite</t>
  </si>
  <si>
    <t>off in the corner</t>
  </si>
  <si>
    <t>dead strokes</t>
  </si>
  <si>
    <t>last call</t>
  </si>
  <si>
    <t>rock out w/chalk out</t>
  </si>
  <si>
    <t>Devin Kennedy</t>
  </si>
  <si>
    <t>Rikki Johnson</t>
  </si>
  <si>
    <t>Stephen Weaver</t>
  </si>
  <si>
    <t>* Includes results of make-up match played on Labor Day 9/2/24</t>
  </si>
  <si>
    <t>* 7-3</t>
  </si>
  <si>
    <t>* 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</si>
</sst>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"/>
    <numFmt numFmtId="165" formatCode="#.000"/>
    <numFmt numFmtId="166" formatCode=".000"/>
    <numFmt numFmtId="167" formatCode="0.000"/>
    <numFmt numFmtId="168" formatCode="0.0"/>
    <numFmt numFmtId="169" formatCode="0000.00"/>
    <numFmt numFmtId="170" formatCode="0.0000"/>
    <numFmt numFmtId="171" formatCode="0.000_);[Red]\(0.000\)"/>
  </numFmts>
  <fonts count="7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9.5"/>
      <name val="Arial"/>
      <family val="2"/>
    </font>
    <font>
      <sz val="13"/>
      <color indexed="10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7"/>
      <color indexed="55"/>
      <name val="Arial"/>
      <family val="2"/>
    </font>
    <font>
      <u/>
      <sz val="14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0"/>
      <color rgb="FF0000CC"/>
      <name val="Arial"/>
      <family val="2"/>
    </font>
    <font>
      <b/>
      <u/>
      <sz val="10"/>
      <name val="Arial"/>
      <family val="2"/>
    </font>
    <font>
      <u/>
      <sz val="13"/>
      <name val="Arial"/>
      <family val="2"/>
    </font>
    <font>
      <b/>
      <u/>
      <sz val="10"/>
      <color rgb="FF0000CC"/>
      <name val="Arial"/>
      <family val="2"/>
    </font>
    <font>
      <u/>
      <sz val="10"/>
      <color rgb="FF0000CC"/>
      <name val="Arial"/>
      <family val="2"/>
    </font>
    <font>
      <u/>
      <sz val="10"/>
      <name val="Arial"/>
      <family val="2"/>
    </font>
    <font>
      <b/>
      <sz val="11"/>
      <color rgb="FF0000CC"/>
      <name val="Arial"/>
      <family val="2"/>
    </font>
    <font>
      <sz val="10"/>
      <color rgb="FFFF0000"/>
      <name val="Arial"/>
      <family val="2"/>
    </font>
    <font>
      <b/>
      <sz val="14"/>
      <color rgb="FF0000FF"/>
      <name val="Arial"/>
      <family val="2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sz val="10.5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i/>
      <sz val="10.5"/>
      <color rgb="FFFF0000"/>
      <name val="Arial"/>
      <family val="2"/>
    </font>
    <font>
      <b/>
      <sz val="11"/>
      <color rgb="FF0000FF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.5"/>
      <color theme="1"/>
      <name val="Arial"/>
      <family val="2"/>
    </font>
    <font>
      <b/>
      <sz val="10"/>
      <name val="Arial"/>
      <family val="2"/>
    </font>
    <font>
      <b/>
      <sz val="10.5"/>
      <color rgb="FFCC6600"/>
      <name val="Arial"/>
      <family val="2"/>
    </font>
    <font>
      <sz val="11"/>
      <color rgb="FFCC6600"/>
      <name val="Arial"/>
      <family val="2"/>
    </font>
    <font>
      <sz val="10"/>
      <color rgb="FFCC6600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b/>
      <sz val="10.5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2"/>
      <color rgb="FF0000FF"/>
      <name val="Arial"/>
      <family val="2"/>
    </font>
    <font>
      <b/>
      <sz val="10.5"/>
      <color theme="1"/>
      <name val="Arial"/>
      <family val="2"/>
    </font>
    <font>
      <b/>
      <i/>
      <u/>
      <sz val="11"/>
      <name val="Arial"/>
      <family val="2"/>
    </font>
    <font>
      <sz val="10.5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0.5"/>
      <color rgb="FF0000CC"/>
      <name val="Arial"/>
      <family val="2"/>
    </font>
    <font>
      <b/>
      <sz val="12"/>
      <color rgb="FFFF0000"/>
      <name val="Arial"/>
      <family val="2"/>
    </font>
    <font>
      <b/>
      <sz val="10.5"/>
      <color rgb="FF0000FF"/>
      <name val="Arial"/>
      <family val="2"/>
    </font>
    <font>
      <sz val="16"/>
      <name val="Arial"/>
      <family val="2"/>
    </font>
    <font>
      <sz val="9"/>
      <color rgb="FFFF0000"/>
      <name val="Arial"/>
      <family val="2"/>
    </font>
    <font>
      <b/>
      <u/>
      <sz val="11"/>
      <color rgb="FF0000FF"/>
      <name val="Arial"/>
      <family val="2"/>
    </font>
    <font>
      <b/>
      <u/>
      <sz val="11"/>
      <color rgb="FF0000CC"/>
      <name val="Arial"/>
      <family val="2"/>
    </font>
    <font>
      <u/>
      <sz val="11"/>
      <color rgb="FF0000CC"/>
      <name val="Arial"/>
      <family val="2"/>
    </font>
    <font>
      <u/>
      <sz val="11"/>
      <name val="Arial"/>
      <family val="2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b/>
      <i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2" fillId="0" borderId="0" xfId="0" applyFont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0" fontId="0" fillId="0" borderId="0" xfId="0" applyBorder="1"/>
    <xf numFmtId="0" fontId="5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NumberFormat="1" applyFont="1" applyBorder="1"/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/>
    <xf numFmtId="164" fontId="0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 applyAlignment="1">
      <alignment horizontal="center" vertical="center"/>
    </xf>
    <xf numFmtId="0" fontId="0" fillId="0" borderId="3" xfId="0" applyBorder="1"/>
    <xf numFmtId="164" fontId="10" fillId="0" borderId="3" xfId="0" applyNumberFormat="1" applyFont="1" applyBorder="1"/>
    <xf numFmtId="0" fontId="10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6" fontId="1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164" fontId="10" fillId="0" borderId="0" xfId="0" applyNumberFormat="1" applyFont="1" applyBorder="1"/>
    <xf numFmtId="164" fontId="3" fillId="0" borderId="2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/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6" fontId="14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0" fillId="0" borderId="0" xfId="0" applyFont="1"/>
    <xf numFmtId="0" fontId="2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8" xfId="0" applyFont="1" applyBorder="1"/>
    <xf numFmtId="164" fontId="3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0" fontId="3" fillId="0" borderId="11" xfId="0" applyFont="1" applyBorder="1"/>
    <xf numFmtId="49" fontId="18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5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164" fontId="3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164" fontId="3" fillId="0" borderId="24" xfId="0" applyNumberFormat="1" applyFont="1" applyBorder="1" applyAlignment="1">
      <alignment horizontal="center"/>
    </xf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24" fillId="0" borderId="0" xfId="0" applyFont="1" applyAlignment="1">
      <alignment horizontal="left"/>
    </xf>
    <xf numFmtId="0" fontId="22" fillId="0" borderId="0" xfId="0" applyFont="1"/>
    <xf numFmtId="0" fontId="0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9" fillId="0" borderId="0" xfId="0" applyFont="1" applyFill="1" applyBorder="1"/>
    <xf numFmtId="0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/>
    <xf numFmtId="16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/>
    <xf numFmtId="0" fontId="10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27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2" borderId="8" xfId="0" applyFont="1" applyFill="1" applyBorder="1"/>
    <xf numFmtId="164" fontId="3" fillId="2" borderId="8" xfId="0" applyNumberFormat="1" applyFont="1" applyFill="1" applyBorder="1"/>
    <xf numFmtId="0" fontId="17" fillId="0" borderId="0" xfId="0" applyFont="1"/>
    <xf numFmtId="0" fontId="35" fillId="0" borderId="0" xfId="0" applyFont="1" applyAlignment="1">
      <alignment horizontal="left"/>
    </xf>
    <xf numFmtId="0" fontId="17" fillId="2" borderId="0" xfId="0" applyFont="1" applyFill="1"/>
    <xf numFmtId="0" fontId="0" fillId="2" borderId="18" xfId="0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164" fontId="0" fillId="2" borderId="2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7" fillId="2" borderId="0" xfId="0" applyFont="1" applyFill="1"/>
    <xf numFmtId="0" fontId="38" fillId="2" borderId="0" xfId="0" applyFont="1" applyFill="1"/>
    <xf numFmtId="0" fontId="0" fillId="2" borderId="8" xfId="0" applyFont="1" applyFill="1" applyBorder="1"/>
    <xf numFmtId="0" fontId="2" fillId="2" borderId="8" xfId="0" applyFont="1" applyFill="1" applyBorder="1"/>
    <xf numFmtId="164" fontId="3" fillId="2" borderId="8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10" fillId="0" borderId="0" xfId="0" applyNumberFormat="1" applyFont="1" applyBorder="1" applyAlignment="1">
      <alignment horizontal="center"/>
    </xf>
    <xf numFmtId="164" fontId="17" fillId="2" borderId="0" xfId="0" applyNumberFormat="1" applyFont="1" applyFill="1"/>
    <xf numFmtId="164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35" fillId="2" borderId="0" xfId="0" applyFont="1" applyFill="1"/>
    <xf numFmtId="0" fontId="21" fillId="2" borderId="0" xfId="0" applyFont="1" applyFill="1"/>
    <xf numFmtId="1" fontId="30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18" xfId="0" applyFont="1" applyFill="1" applyBorder="1"/>
    <xf numFmtId="0" fontId="41" fillId="2" borderId="2" xfId="0" applyFont="1" applyFill="1" applyBorder="1" applyAlignment="1">
      <alignment horizontal="center"/>
    </xf>
    <xf numFmtId="0" fontId="41" fillId="2" borderId="2" xfId="0" applyFont="1" applyFill="1" applyBorder="1"/>
    <xf numFmtId="164" fontId="41" fillId="2" borderId="9" xfId="0" applyNumberFormat="1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18" fillId="2" borderId="0" xfId="0" applyFont="1" applyFill="1"/>
    <xf numFmtId="164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164" fontId="0" fillId="2" borderId="6" xfId="0" applyNumberFormat="1" applyFont="1" applyFill="1" applyBorder="1" applyAlignment="1">
      <alignment horizontal="center"/>
    </xf>
    <xf numFmtId="168" fontId="4" fillId="2" borderId="4" xfId="0" applyNumberFormat="1" applyFont="1" applyFill="1" applyBorder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/>
    <xf numFmtId="1" fontId="0" fillId="2" borderId="8" xfId="0" applyNumberFormat="1" applyFont="1" applyFill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7" fillId="2" borderId="0" xfId="0" applyFont="1" applyFill="1" applyBorder="1" applyAlignment="1">
      <alignment horizontal="left" vertical="top"/>
    </xf>
    <xf numFmtId="0" fontId="48" fillId="2" borderId="0" xfId="0" applyFont="1" applyFill="1" applyBorder="1"/>
    <xf numFmtId="164" fontId="48" fillId="2" borderId="0" xfId="0" applyNumberFormat="1" applyFont="1" applyFill="1" applyBorder="1"/>
    <xf numFmtId="164" fontId="48" fillId="2" borderId="0" xfId="0" applyNumberFormat="1" applyFont="1" applyFill="1" applyBorder="1" applyAlignment="1">
      <alignment horizontal="center"/>
    </xf>
    <xf numFmtId="0" fontId="48" fillId="2" borderId="0" xfId="0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0" fontId="45" fillId="2" borderId="0" xfId="0" applyFont="1" applyFill="1" applyAlignment="1">
      <alignment horizontal="left"/>
    </xf>
    <xf numFmtId="1" fontId="42" fillId="2" borderId="0" xfId="0" applyNumberFormat="1" applyFont="1" applyFill="1" applyAlignment="1">
      <alignment horizontal="center"/>
    </xf>
    <xf numFmtId="1" fontId="41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2" borderId="2" xfId="0" applyNumberFormat="1" applyFont="1" applyFill="1" applyBorder="1"/>
    <xf numFmtId="1" fontId="3" fillId="2" borderId="0" xfId="0" applyNumberFormat="1" applyFont="1" applyFill="1"/>
    <xf numFmtId="1" fontId="0" fillId="2" borderId="8" xfId="0" applyNumberFormat="1" applyFont="1" applyFill="1" applyBorder="1"/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0" xfId="0" applyFont="1"/>
    <xf numFmtId="164" fontId="0" fillId="0" borderId="0" xfId="0" applyNumberFormat="1" applyFont="1" applyAlignment="1">
      <alignment horizontal="left"/>
    </xf>
    <xf numFmtId="164" fontId="0" fillId="0" borderId="0" xfId="0" applyNumberFormat="1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29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3" fillId="2" borderId="0" xfId="0" applyFont="1" applyFill="1" applyAlignment="1">
      <alignment horizontal="left"/>
    </xf>
    <xf numFmtId="0" fontId="13" fillId="2" borderId="0" xfId="0" applyFont="1" applyFill="1"/>
    <xf numFmtId="164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53" fillId="2" borderId="0" xfId="0" applyFont="1" applyFill="1"/>
    <xf numFmtId="0" fontId="33" fillId="2" borderId="0" xfId="0" applyFont="1" applyFill="1"/>
    <xf numFmtId="0" fontId="46" fillId="2" borderId="0" xfId="0" applyFont="1" applyFill="1"/>
    <xf numFmtId="0" fontId="33" fillId="2" borderId="16" xfId="0" applyFont="1" applyFill="1" applyBorder="1" applyAlignment="1">
      <alignment horizontal="left"/>
    </xf>
    <xf numFmtId="164" fontId="13" fillId="2" borderId="16" xfId="0" applyNumberFormat="1" applyFont="1" applyFill="1" applyBorder="1" applyAlignment="1">
      <alignment horizontal="left"/>
    </xf>
    <xf numFmtId="0" fontId="56" fillId="2" borderId="16" xfId="0" applyFont="1" applyFill="1" applyBorder="1" applyAlignment="1">
      <alignment vertical="top"/>
    </xf>
    <xf numFmtId="0" fontId="33" fillId="2" borderId="16" xfId="0" applyFont="1" applyFill="1" applyBorder="1"/>
    <xf numFmtId="0" fontId="2" fillId="4" borderId="0" xfId="0" applyFont="1" applyFill="1"/>
    <xf numFmtId="0" fontId="3" fillId="4" borderId="0" xfId="0" applyFont="1" applyFill="1"/>
    <xf numFmtId="164" fontId="3" fillId="4" borderId="0" xfId="0" applyNumberFormat="1" applyFont="1" applyFill="1"/>
    <xf numFmtId="0" fontId="2" fillId="4" borderId="0" xfId="0" applyFont="1" applyFill="1" applyAlignment="1">
      <alignment horizontal="left"/>
    </xf>
    <xf numFmtId="164" fontId="3" fillId="2" borderId="5" xfId="0" applyNumberFormat="1" applyFont="1" applyFill="1" applyBorder="1" applyAlignment="1">
      <alignment horizontal="center"/>
    </xf>
    <xf numFmtId="1" fontId="41" fillId="2" borderId="0" xfId="0" applyNumberFormat="1" applyFont="1" applyFill="1" applyBorder="1" applyAlignment="1">
      <alignment horizontal="center"/>
    </xf>
    <xf numFmtId="164" fontId="18" fillId="2" borderId="28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" fontId="42" fillId="2" borderId="3" xfId="0" applyNumberFormat="1" applyFont="1" applyFill="1" applyBorder="1" applyAlignment="1">
      <alignment horizontal="center"/>
    </xf>
    <xf numFmtId="1" fontId="41" fillId="2" borderId="3" xfId="0" applyNumberFormat="1" applyFont="1" applyFill="1" applyBorder="1"/>
    <xf numFmtId="1" fontId="41" fillId="2" borderId="3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64" fontId="3" fillId="5" borderId="29" xfId="0" applyNumberFormat="1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1" fontId="0" fillId="5" borderId="19" xfId="0" applyNumberFormat="1" applyFont="1" applyFill="1" applyBorder="1"/>
    <xf numFmtId="1" fontId="0" fillId="5" borderId="19" xfId="0" applyNumberFormat="1" applyFont="1" applyFill="1" applyBorder="1" applyAlignment="1">
      <alignment horizontal="center"/>
    </xf>
    <xf numFmtId="0" fontId="13" fillId="5" borderId="19" xfId="0" applyFont="1" applyFill="1" applyBorder="1"/>
    <xf numFmtId="164" fontId="3" fillId="5" borderId="19" xfId="0" applyNumberFormat="1" applyFont="1" applyFill="1" applyBorder="1"/>
    <xf numFmtId="0" fontId="58" fillId="5" borderId="19" xfId="0" applyFont="1" applyFill="1" applyBorder="1"/>
    <xf numFmtId="164" fontId="18" fillId="5" borderId="29" xfId="0" applyNumberFormat="1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1" fontId="42" fillId="5" borderId="19" xfId="0" applyNumberFormat="1" applyFont="1" applyFill="1" applyBorder="1" applyAlignment="1">
      <alignment horizontal="center"/>
    </xf>
    <xf numFmtId="1" fontId="41" fillId="5" borderId="19" xfId="0" applyNumberFormat="1" applyFont="1" applyFill="1" applyBorder="1"/>
    <xf numFmtId="1" fontId="41" fillId="5" borderId="19" xfId="0" applyNumberFormat="1" applyFont="1" applyFill="1" applyBorder="1" applyAlignment="1">
      <alignment horizontal="center"/>
    </xf>
    <xf numFmtId="0" fontId="53" fillId="5" borderId="8" xfId="0" applyFont="1" applyFill="1" applyBorder="1"/>
    <xf numFmtId="164" fontId="3" fillId="5" borderId="8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0" fillId="5" borderId="8" xfId="0" applyFont="1" applyFill="1" applyBorder="1"/>
    <xf numFmtId="0" fontId="0" fillId="5" borderId="8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2" fillId="2" borderId="8" xfId="0" applyNumberFormat="1" applyFont="1" applyFill="1" applyBorder="1"/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2" fillId="2" borderId="29" xfId="0" applyNumberFormat="1" applyFont="1" applyFill="1" applyBorder="1" applyAlignment="1">
      <alignment horizontal="center"/>
    </xf>
    <xf numFmtId="1" fontId="53" fillId="5" borderId="19" xfId="0" applyNumberFormat="1" applyFont="1" applyFill="1" applyBorder="1"/>
    <xf numFmtId="1" fontId="3" fillId="5" borderId="19" xfId="0" applyNumberFormat="1" applyFont="1" applyFill="1" applyBorder="1" applyAlignment="1">
      <alignment horizontal="center"/>
    </xf>
    <xf numFmtId="1" fontId="3" fillId="5" borderId="29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/>
    <xf numFmtId="164" fontId="3" fillId="2" borderId="6" xfId="0" applyNumberFormat="1" applyFont="1" applyFill="1" applyBorder="1" applyAlignment="1"/>
    <xf numFmtId="0" fontId="3" fillId="0" borderId="0" xfId="0" applyFont="1" applyAlignment="1">
      <alignment horizontal="left"/>
    </xf>
    <xf numFmtId="168" fontId="41" fillId="2" borderId="31" xfId="0" applyNumberFormat="1" applyFont="1" applyFill="1" applyBorder="1" applyAlignment="1">
      <alignment horizontal="center"/>
    </xf>
    <xf numFmtId="168" fontId="41" fillId="2" borderId="29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4" fontId="0" fillId="2" borderId="9" xfId="0" applyNumberFormat="1" applyFont="1" applyFill="1" applyBorder="1"/>
    <xf numFmtId="164" fontId="0" fillId="2" borderId="18" xfId="0" applyNumberFormat="1" applyFont="1" applyFill="1" applyBorder="1"/>
    <xf numFmtId="168" fontId="4" fillId="2" borderId="22" xfId="0" applyNumberFormat="1" applyFont="1" applyFill="1" applyBorder="1" applyAlignment="1">
      <alignment horizontal="center"/>
    </xf>
    <xf numFmtId="164" fontId="3" fillId="2" borderId="9" xfId="0" applyNumberFormat="1" applyFont="1" applyFill="1" applyBorder="1"/>
    <xf numFmtId="169" fontId="3" fillId="2" borderId="8" xfId="0" applyNumberFormat="1" applyFont="1" applyFill="1" applyBorder="1"/>
    <xf numFmtId="169" fontId="3" fillId="2" borderId="0" xfId="0" applyNumberFormat="1" applyFont="1" applyFill="1" applyBorder="1" applyAlignment="1">
      <alignment horizontal="center"/>
    </xf>
    <xf numFmtId="168" fontId="41" fillId="2" borderId="22" xfId="0" applyNumberFormat="1" applyFont="1" applyFill="1" applyBorder="1" applyAlignment="1">
      <alignment horizontal="center"/>
    </xf>
    <xf numFmtId="0" fontId="0" fillId="2" borderId="32" xfId="0" applyFont="1" applyFill="1" applyBorder="1"/>
    <xf numFmtId="0" fontId="2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2" fillId="3" borderId="0" xfId="0" applyFont="1" applyFill="1"/>
    <xf numFmtId="0" fontId="50" fillId="3" borderId="0" xfId="0" applyFont="1" applyFill="1" applyBorder="1" applyAlignment="1">
      <alignment horizontal="left" vertical="center"/>
    </xf>
    <xf numFmtId="164" fontId="50" fillId="3" borderId="0" xfId="0" applyNumberFormat="1" applyFont="1" applyFill="1" applyBorder="1"/>
    <xf numFmtId="0" fontId="50" fillId="3" borderId="0" xfId="0" applyFont="1" applyFill="1" applyBorder="1" applyAlignment="1">
      <alignment horizontal="center"/>
    </xf>
    <xf numFmtId="0" fontId="50" fillId="3" borderId="0" xfId="0" applyFont="1" applyFill="1" applyAlignment="1">
      <alignment horizontal="center"/>
    </xf>
    <xf numFmtId="0" fontId="51" fillId="3" borderId="0" xfId="0" applyFont="1" applyFill="1" applyAlignment="1">
      <alignment horizontal="left" vertical="center"/>
    </xf>
    <xf numFmtId="0" fontId="50" fillId="3" borderId="0" xfId="0" applyFont="1" applyFill="1"/>
    <xf numFmtId="0" fontId="52" fillId="3" borderId="0" xfId="0" applyFont="1" applyFill="1" applyAlignment="1">
      <alignment horizontal="center"/>
    </xf>
    <xf numFmtId="0" fontId="60" fillId="3" borderId="0" xfId="0" applyFont="1" applyFill="1"/>
    <xf numFmtId="0" fontId="0" fillId="0" borderId="0" xfId="0" applyFont="1" applyAlignment="1">
      <alignment horizontal="center"/>
    </xf>
    <xf numFmtId="0" fontId="54" fillId="2" borderId="0" xfId="0" applyFont="1" applyFill="1" applyAlignment="1">
      <alignment horizontal="left"/>
    </xf>
    <xf numFmtId="164" fontId="6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8" fontId="1" fillId="5" borderId="29" xfId="0" applyNumberFormat="1" applyFont="1" applyFill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164" fontId="3" fillId="2" borderId="32" xfId="0" applyNumberFormat="1" applyFont="1" applyFill="1" applyBorder="1" applyAlignment="1">
      <alignment horizontal="left"/>
    </xf>
    <xf numFmtId="164" fontId="3" fillId="2" borderId="34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8" fontId="61" fillId="0" borderId="0" xfId="0" applyNumberFormat="1" applyFont="1" applyAlignment="1">
      <alignment horizontal="center"/>
    </xf>
    <xf numFmtId="168" fontId="62" fillId="0" borderId="0" xfId="0" applyNumberFormat="1" applyFont="1" applyAlignment="1">
      <alignment horizontal="center"/>
    </xf>
    <xf numFmtId="168" fontId="62" fillId="2" borderId="0" xfId="0" applyNumberFormat="1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8" fontId="0" fillId="2" borderId="31" xfId="0" applyNumberFormat="1" applyFont="1" applyFill="1" applyBorder="1" applyAlignment="1">
      <alignment horizontal="center"/>
    </xf>
    <xf numFmtId="168" fontId="0" fillId="2" borderId="29" xfId="0" applyNumberFormat="1" applyFont="1" applyFill="1" applyBorder="1" applyAlignment="1">
      <alignment horizontal="center"/>
    </xf>
    <xf numFmtId="164" fontId="0" fillId="2" borderId="25" xfId="0" applyNumberFormat="1" applyFont="1" applyFill="1" applyBorder="1" applyAlignment="1">
      <alignment horizontal="center"/>
    </xf>
    <xf numFmtId="0" fontId="0" fillId="2" borderId="32" xfId="0" applyFont="1" applyFill="1" applyBorder="1" applyAlignment="1">
      <alignment horizontal="center"/>
    </xf>
    <xf numFmtId="0" fontId="0" fillId="2" borderId="30" xfId="0" applyFont="1" applyFill="1" applyBorder="1"/>
    <xf numFmtId="164" fontId="3" fillId="2" borderId="18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39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164" fontId="0" fillId="2" borderId="4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1" fillId="2" borderId="18" xfId="0" applyFont="1" applyFill="1" applyBorder="1" applyAlignment="1">
      <alignment horizontal="center"/>
    </xf>
    <xf numFmtId="164" fontId="41" fillId="2" borderId="29" xfId="0" applyNumberFormat="1" applyFont="1" applyFill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30" xfId="0" applyFont="1" applyBorder="1"/>
    <xf numFmtId="164" fontId="3" fillId="2" borderId="4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3" fillId="0" borderId="30" xfId="0" applyNumberFormat="1" applyFont="1" applyBorder="1"/>
    <xf numFmtId="164" fontId="3" fillId="0" borderId="18" xfId="0" applyNumberFormat="1" applyFont="1" applyBorder="1"/>
    <xf numFmtId="164" fontId="0" fillId="2" borderId="29" xfId="0" applyNumberFormat="1" applyFont="1" applyFill="1" applyBorder="1"/>
    <xf numFmtId="0" fontId="3" fillId="0" borderId="18" xfId="0" applyFont="1" applyBorder="1"/>
    <xf numFmtId="0" fontId="4" fillId="0" borderId="18" xfId="0" applyFont="1" applyBorder="1" applyAlignment="1">
      <alignment horizontal="center"/>
    </xf>
    <xf numFmtId="164" fontId="0" fillId="2" borderId="22" xfId="0" applyNumberFormat="1" applyFont="1" applyFill="1" applyBorder="1"/>
    <xf numFmtId="0" fontId="0" fillId="2" borderId="11" xfId="0" applyFont="1" applyFill="1" applyBorder="1"/>
    <xf numFmtId="168" fontId="0" fillId="2" borderId="22" xfId="0" applyNumberFormat="1" applyFont="1" applyFill="1" applyBorder="1" applyAlignment="1">
      <alignment horizontal="center"/>
    </xf>
    <xf numFmtId="0" fontId="0" fillId="0" borderId="35" xfId="0" applyFont="1" applyBorder="1"/>
    <xf numFmtId="0" fontId="3" fillId="0" borderId="19" xfId="0" applyFont="1" applyBorder="1"/>
    <xf numFmtId="164" fontId="3" fillId="2" borderId="18" xfId="0" applyNumberFormat="1" applyFont="1" applyFill="1" applyBorder="1" applyAlignment="1">
      <alignment horizontal="left"/>
    </xf>
    <xf numFmtId="164" fontId="3" fillId="2" borderId="26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/>
    <xf numFmtId="164" fontId="0" fillId="2" borderId="29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/>
    </xf>
    <xf numFmtId="164" fontId="3" fillId="0" borderId="19" xfId="0" applyNumberFormat="1" applyFont="1" applyBorder="1"/>
    <xf numFmtId="0" fontId="12" fillId="2" borderId="16" xfId="0" applyFont="1" applyFill="1" applyBorder="1"/>
    <xf numFmtId="0" fontId="0" fillId="2" borderId="0" xfId="0" applyFill="1"/>
    <xf numFmtId="0" fontId="0" fillId="0" borderId="11" xfId="0" applyFont="1" applyBorder="1"/>
    <xf numFmtId="0" fontId="5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/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9" fillId="2" borderId="0" xfId="0" applyFont="1" applyFill="1" applyBorder="1" applyAlignment="1">
      <alignment horizontal="left"/>
    </xf>
    <xf numFmtId="0" fontId="0" fillId="2" borderId="35" xfId="0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36" xfId="0" applyNumberFormat="1" applyFont="1" applyFill="1" applyBorder="1" applyAlignment="1">
      <alignment horizontal="center"/>
    </xf>
    <xf numFmtId="49" fontId="3" fillId="2" borderId="29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/>
    </xf>
    <xf numFmtId="164" fontId="3" fillId="2" borderId="22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0" fontId="0" fillId="0" borderId="32" xfId="0" applyFont="1" applyBorder="1" applyAlignment="1">
      <alignment horizontal="center"/>
    </xf>
    <xf numFmtId="168" fontId="0" fillId="2" borderId="18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41" fillId="2" borderId="22" xfId="0" applyNumberFormat="1" applyFont="1" applyFill="1" applyBorder="1" applyAlignment="1">
      <alignment horizontal="center"/>
    </xf>
    <xf numFmtId="0" fontId="41" fillId="2" borderId="35" xfId="0" applyFont="1" applyFill="1" applyBorder="1"/>
    <xf numFmtId="0" fontId="41" fillId="2" borderId="19" xfId="0" applyFont="1" applyFill="1" applyBorder="1" applyAlignment="1">
      <alignment horizontal="center"/>
    </xf>
    <xf numFmtId="0" fontId="41" fillId="2" borderId="18" xfId="0" applyFont="1" applyFill="1" applyBorder="1"/>
    <xf numFmtId="0" fontId="3" fillId="0" borderId="30" xfId="0" applyFont="1" applyBorder="1" applyAlignment="1">
      <alignment horizontal="center"/>
    </xf>
    <xf numFmtId="0" fontId="0" fillId="6" borderId="0" xfId="0" applyFont="1" applyFill="1" applyBorder="1"/>
    <xf numFmtId="0" fontId="3" fillId="6" borderId="0" xfId="0" applyFont="1" applyFill="1"/>
    <xf numFmtId="164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6" borderId="0" xfId="0" applyFont="1" applyFill="1"/>
    <xf numFmtId="164" fontId="3" fillId="6" borderId="0" xfId="0" applyNumberFormat="1" applyFont="1" applyFill="1"/>
    <xf numFmtId="0" fontId="6" fillId="2" borderId="2" xfId="0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"/>
    </xf>
    <xf numFmtId="164" fontId="3" fillId="2" borderId="19" xfId="0" applyNumberFormat="1" applyFont="1" applyFill="1" applyBorder="1"/>
    <xf numFmtId="164" fontId="3" fillId="2" borderId="2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0" fillId="3" borderId="0" xfId="0" applyFont="1" applyFill="1"/>
    <xf numFmtId="168" fontId="61" fillId="3" borderId="0" xfId="0" applyNumberFormat="1" applyFont="1" applyFill="1" applyAlignment="1">
      <alignment horizontal="center"/>
    </xf>
    <xf numFmtId="168" fontId="62" fillId="3" borderId="0" xfId="0" applyNumberFormat="1" applyFont="1" applyFill="1" applyAlignment="1">
      <alignment horizontal="center"/>
    </xf>
    <xf numFmtId="168" fontId="61" fillId="2" borderId="0" xfId="0" applyNumberFormat="1" applyFont="1" applyFill="1" applyAlignment="1">
      <alignment horizontal="center"/>
    </xf>
    <xf numFmtId="0" fontId="49" fillId="3" borderId="0" xfId="0" applyFont="1" applyFill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64" fontId="3" fillId="0" borderId="1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4" fillId="7" borderId="0" xfId="0" applyFont="1" applyFill="1" applyAlignment="1">
      <alignment horizontal="left"/>
    </xf>
    <xf numFmtId="0" fontId="6" fillId="7" borderId="0" xfId="0" applyFont="1" applyFill="1"/>
    <xf numFmtId="164" fontId="6" fillId="7" borderId="0" xfId="0" applyNumberFormat="1" applyFont="1" applyFill="1"/>
    <xf numFmtId="16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7" borderId="0" xfId="0" applyFont="1" applyFill="1"/>
    <xf numFmtId="164" fontId="3" fillId="7" borderId="0" xfId="0" applyNumberFormat="1" applyFont="1" applyFill="1"/>
    <xf numFmtId="0" fontId="12" fillId="7" borderId="16" xfId="0" applyFont="1" applyFill="1" applyBorder="1" applyAlignment="1">
      <alignment horizontal="left"/>
    </xf>
    <xf numFmtId="0" fontId="59" fillId="7" borderId="16" xfId="0" applyFont="1" applyFill="1" applyBorder="1"/>
    <xf numFmtId="164" fontId="3" fillId="7" borderId="1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5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168" fontId="41" fillId="2" borderId="18" xfId="0" applyNumberFormat="1" applyFont="1" applyFill="1" applyBorder="1" applyAlignment="1">
      <alignment horizontal="center"/>
    </xf>
    <xf numFmtId="168" fontId="41" fillId="2" borderId="19" xfId="0" applyNumberFormat="1" applyFont="1" applyFill="1" applyBorder="1" applyAlignment="1">
      <alignment horizontal="center"/>
    </xf>
    <xf numFmtId="168" fontId="41" fillId="2" borderId="23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0" fontId="45" fillId="2" borderId="19" xfId="0" applyFont="1" applyFill="1" applyBorder="1" applyAlignment="1">
      <alignment horizontal="center"/>
    </xf>
    <xf numFmtId="0" fontId="41" fillId="2" borderId="39" xfId="0" applyFont="1" applyFill="1" applyBorder="1"/>
    <xf numFmtId="164" fontId="41" fillId="2" borderId="10" xfId="0" applyNumberFormat="1" applyFont="1" applyFill="1" applyBorder="1" applyAlignment="1">
      <alignment horizontal="center"/>
    </xf>
    <xf numFmtId="0" fontId="3" fillId="0" borderId="30" xfId="0" applyFont="1" applyBorder="1"/>
    <xf numFmtId="0" fontId="0" fillId="2" borderId="39" xfId="0" applyFont="1" applyFill="1" applyBorder="1"/>
    <xf numFmtId="0" fontId="45" fillId="2" borderId="40" xfId="0" applyFont="1" applyFill="1" applyBorder="1"/>
    <xf numFmtId="0" fontId="58" fillId="5" borderId="35" xfId="0" applyFont="1" applyFill="1" applyBorder="1"/>
    <xf numFmtId="0" fontId="3" fillId="4" borderId="37" xfId="0" applyFont="1" applyFill="1" applyBorder="1"/>
    <xf numFmtId="168" fontId="61" fillId="0" borderId="38" xfId="0" applyNumberFormat="1" applyFont="1" applyBorder="1" applyAlignment="1">
      <alignment horizontal="center"/>
    </xf>
    <xf numFmtId="0" fontId="17" fillId="2" borderId="0" xfId="0" applyFont="1" applyFill="1" applyBorder="1"/>
    <xf numFmtId="164" fontId="17" fillId="2" borderId="0" xfId="0" applyNumberFormat="1" applyFont="1" applyFill="1" applyBorder="1" applyAlignment="1">
      <alignment horizontal="center"/>
    </xf>
    <xf numFmtId="164" fontId="3" fillId="2" borderId="30" xfId="0" applyNumberFormat="1" applyFont="1" applyFill="1" applyBorder="1"/>
    <xf numFmtId="0" fontId="12" fillId="7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2" borderId="31" xfId="0" applyNumberFormat="1" applyFont="1" applyFill="1" applyBorder="1" applyAlignment="1">
      <alignment horizontal="center"/>
    </xf>
    <xf numFmtId="0" fontId="5" fillId="8" borderId="19" xfId="0" applyFont="1" applyFill="1" applyBorder="1"/>
    <xf numFmtId="1" fontId="7" fillId="8" borderId="19" xfId="0" applyNumberFormat="1" applyFont="1" applyFill="1" applyBorder="1" applyAlignment="1">
      <alignment horizontal="center" vertical="center"/>
    </xf>
    <xf numFmtId="1" fontId="7" fillId="8" borderId="18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1" fontId="6" fillId="8" borderId="19" xfId="0" applyNumberFormat="1" applyFont="1" applyFill="1" applyBorder="1" applyAlignment="1">
      <alignment horizontal="center"/>
    </xf>
    <xf numFmtId="168" fontId="61" fillId="8" borderId="19" xfId="0" applyNumberFormat="1" applyFont="1" applyFill="1" applyBorder="1" applyAlignment="1">
      <alignment horizontal="center"/>
    </xf>
    <xf numFmtId="0" fontId="6" fillId="8" borderId="18" xfId="0" applyFont="1" applyFill="1" applyBorder="1"/>
    <xf numFmtId="0" fontId="5" fillId="8" borderId="18" xfId="0" applyFont="1" applyFill="1" applyBorder="1"/>
    <xf numFmtId="49" fontId="6" fillId="8" borderId="18" xfId="0" applyNumberFormat="1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/>
    </xf>
    <xf numFmtId="0" fontId="6" fillId="8" borderId="19" xfId="0" applyFont="1" applyFill="1" applyBorder="1"/>
    <xf numFmtId="1" fontId="6" fillId="8" borderId="18" xfId="0" applyNumberFormat="1" applyFont="1" applyFill="1" applyBorder="1" applyAlignment="1">
      <alignment horizontal="center"/>
    </xf>
    <xf numFmtId="168" fontId="61" fillId="8" borderId="18" xfId="0" applyNumberFormat="1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/>
    </xf>
    <xf numFmtId="0" fontId="6" fillId="8" borderId="2" xfId="0" applyFont="1" applyFill="1" applyBorder="1"/>
    <xf numFmtId="0" fontId="3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164" fontId="0" fillId="2" borderId="8" xfId="0" applyNumberFormat="1" applyFont="1" applyFill="1" applyBorder="1"/>
    <xf numFmtId="0" fontId="7" fillId="8" borderId="2" xfId="0" applyFont="1" applyFill="1" applyBorder="1" applyAlignment="1">
      <alignment horizontal="center" vertical="center"/>
    </xf>
    <xf numFmtId="1" fontId="7" fillId="8" borderId="2" xfId="0" applyNumberFormat="1" applyFont="1" applyFill="1" applyBorder="1" applyAlignment="1">
      <alignment horizontal="center" vertical="center"/>
    </xf>
    <xf numFmtId="170" fontId="0" fillId="0" borderId="0" xfId="0" applyNumberFormat="1"/>
    <xf numFmtId="0" fontId="3" fillId="0" borderId="0" xfId="0" applyFont="1" applyAlignment="1">
      <alignment horizontal="center"/>
    </xf>
    <xf numFmtId="0" fontId="6" fillId="7" borderId="0" xfId="0" applyFont="1" applyFill="1" applyBorder="1"/>
    <xf numFmtId="164" fontId="6" fillId="7" borderId="0" xfId="0" applyNumberFormat="1" applyFont="1" applyFill="1" applyBorder="1" applyAlignment="1">
      <alignment horizontal="center"/>
    </xf>
    <xf numFmtId="0" fontId="42" fillId="7" borderId="1" xfId="0" applyFont="1" applyFill="1" applyBorder="1" applyAlignment="1">
      <alignment horizontal="center"/>
    </xf>
    <xf numFmtId="0" fontId="44" fillId="7" borderId="1" xfId="0" applyFont="1" applyFill="1" applyBorder="1" applyAlignment="1">
      <alignment horizontal="center"/>
    </xf>
    <xf numFmtId="0" fontId="44" fillId="7" borderId="1" xfId="0" applyFont="1" applyFill="1" applyBorder="1"/>
    <xf numFmtId="0" fontId="44" fillId="7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9" borderId="18" xfId="0" applyFont="1" applyFill="1" applyBorder="1"/>
    <xf numFmtId="1" fontId="7" fillId="9" borderId="2" xfId="0" applyNumberFormat="1" applyFont="1" applyFill="1" applyBorder="1" applyAlignment="1">
      <alignment horizontal="center" vertical="center"/>
    </xf>
    <xf numFmtId="168" fontId="7" fillId="9" borderId="18" xfId="0" applyNumberFormat="1" applyFont="1" applyFill="1" applyBorder="1" applyAlignment="1">
      <alignment horizontal="center" vertical="center"/>
    </xf>
    <xf numFmtId="1" fontId="7" fillId="9" borderId="18" xfId="0" applyNumberFormat="1" applyFont="1" applyFill="1" applyBorder="1" applyAlignment="1">
      <alignment horizontal="center" vertical="center"/>
    </xf>
    <xf numFmtId="49" fontId="6" fillId="9" borderId="18" xfId="0" applyNumberFormat="1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/>
    </xf>
    <xf numFmtId="168" fontId="61" fillId="9" borderId="18" xfId="0" applyNumberFormat="1" applyFont="1" applyFill="1" applyBorder="1" applyAlignment="1">
      <alignment horizontal="center"/>
    </xf>
    <xf numFmtId="0" fontId="6" fillId="9" borderId="18" xfId="0" applyFont="1" applyFill="1" applyBorder="1"/>
    <xf numFmtId="0" fontId="5" fillId="9" borderId="19" xfId="0" applyFont="1" applyFill="1" applyBorder="1"/>
    <xf numFmtId="1" fontId="7" fillId="9" borderId="8" xfId="0" applyNumberFormat="1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168" fontId="61" fillId="9" borderId="19" xfId="0" applyNumberFormat="1" applyFont="1" applyFill="1" applyBorder="1" applyAlignment="1">
      <alignment horizontal="center"/>
    </xf>
    <xf numFmtId="0" fontId="6" fillId="9" borderId="2" xfId="0" applyFont="1" applyFill="1" applyBorder="1"/>
    <xf numFmtId="0" fontId="3" fillId="9" borderId="19" xfId="0" applyFont="1" applyFill="1" applyBorder="1"/>
    <xf numFmtId="0" fontId="7" fillId="9" borderId="8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/>
    </xf>
    <xf numFmtId="1" fontId="7" fillId="9" borderId="19" xfId="0" applyNumberFormat="1" applyFont="1" applyFill="1" applyBorder="1" applyAlignment="1">
      <alignment horizontal="center" vertical="center"/>
    </xf>
    <xf numFmtId="49" fontId="6" fillId="9" borderId="19" xfId="0" applyNumberFormat="1" applyFont="1" applyFill="1" applyBorder="1" applyAlignment="1">
      <alignment horizontal="center" vertical="center"/>
    </xf>
    <xf numFmtId="1" fontId="6" fillId="9" borderId="18" xfId="0" applyNumberFormat="1" applyFont="1" applyFill="1" applyBorder="1" applyAlignment="1">
      <alignment horizontal="center"/>
    </xf>
    <xf numFmtId="0" fontId="7" fillId="9" borderId="19" xfId="0" applyFont="1" applyFill="1" applyBorder="1"/>
    <xf numFmtId="0" fontId="4" fillId="10" borderId="2" xfId="0" applyFont="1" applyFill="1" applyBorder="1" applyAlignment="1">
      <alignment horizontal="left" vertical="center"/>
    </xf>
    <xf numFmtId="0" fontId="5" fillId="10" borderId="18" xfId="0" applyFont="1" applyFill="1" applyBorder="1"/>
    <xf numFmtId="0" fontId="5" fillId="10" borderId="19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0" fillId="0" borderId="19" xfId="0" applyBorder="1"/>
    <xf numFmtId="0" fontId="6" fillId="0" borderId="19" xfId="0" applyFont="1" applyBorder="1" applyAlignment="1">
      <alignment horizontal="center"/>
    </xf>
    <xf numFmtId="168" fontId="0" fillId="0" borderId="29" xfId="0" applyNumberFormat="1" applyFont="1" applyBorder="1" applyAlignment="1">
      <alignment horizontal="center"/>
    </xf>
    <xf numFmtId="0" fontId="0" fillId="0" borderId="4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/>
    <xf numFmtId="0" fontId="0" fillId="0" borderId="42" xfId="0" applyFont="1" applyBorder="1" applyAlignment="1">
      <alignment horizontal="center"/>
    </xf>
    <xf numFmtId="0" fontId="0" fillId="2" borderId="0" xfId="0" applyFill="1" applyAlignment="1"/>
    <xf numFmtId="0" fontId="0" fillId="2" borderId="0" xfId="0" applyFill="1" applyBorder="1" applyAlignment="1"/>
    <xf numFmtId="0" fontId="0" fillId="6" borderId="16" xfId="0" applyFill="1" applyBorder="1" applyAlignment="1"/>
    <xf numFmtId="0" fontId="0" fillId="6" borderId="42" xfId="0" applyFill="1" applyBorder="1" applyAlignment="1"/>
    <xf numFmtId="0" fontId="0" fillId="6" borderId="19" xfId="0" applyFill="1" applyBorder="1" applyAlignment="1"/>
    <xf numFmtId="0" fontId="0" fillId="2" borderId="19" xfId="0" applyFill="1" applyBorder="1" applyAlignment="1"/>
    <xf numFmtId="168" fontId="41" fillId="2" borderId="38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11" borderId="16" xfId="0" applyFill="1" applyBorder="1" applyAlignment="1"/>
    <xf numFmtId="0" fontId="0" fillId="11" borderId="42" xfId="0" applyFill="1" applyBorder="1" applyAlignment="1"/>
    <xf numFmtId="0" fontId="0" fillId="11" borderId="19" xfId="0" applyFill="1" applyBorder="1" applyAlignment="1"/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0" fontId="0" fillId="2" borderId="35" xfId="0" applyFont="1" applyFill="1" applyBorder="1" applyAlignment="1"/>
    <xf numFmtId="0" fontId="0" fillId="2" borderId="19" xfId="0" applyFont="1" applyFill="1" applyBorder="1" applyAlignment="1"/>
    <xf numFmtId="0" fontId="0" fillId="2" borderId="29" xfId="0" applyFont="1" applyFill="1" applyBorder="1" applyAlignment="1"/>
    <xf numFmtId="0" fontId="0" fillId="2" borderId="18" xfId="0" applyFont="1" applyFill="1" applyBorder="1" applyAlignment="1"/>
    <xf numFmtId="0" fontId="0" fillId="2" borderId="22" xfId="0" applyFont="1" applyFill="1" applyBorder="1" applyAlignment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12" fillId="0" borderId="0" xfId="0" applyFont="1"/>
    <xf numFmtId="0" fontId="0" fillId="6" borderId="42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11" borderId="18" xfId="0" applyFill="1" applyBorder="1" applyAlignment="1"/>
    <xf numFmtId="0" fontId="0" fillId="0" borderId="0" xfId="0" applyBorder="1" applyAlignment="1">
      <alignment horizontal="center"/>
    </xf>
    <xf numFmtId="0" fontId="0" fillId="11" borderId="0" xfId="0" applyFill="1" applyBorder="1" applyAlignment="1"/>
    <xf numFmtId="0" fontId="0" fillId="0" borderId="19" xfId="0" applyBorder="1" applyAlignment="1"/>
    <xf numFmtId="0" fontId="0" fillId="0" borderId="29" xfId="0" applyBorder="1" applyAlignment="1"/>
    <xf numFmtId="0" fontId="0" fillId="0" borderId="35" xfId="0" applyBorder="1" applyAlignment="1"/>
    <xf numFmtId="0" fontId="0" fillId="2" borderId="19" xfId="0" applyFont="1" applyFill="1" applyBorder="1"/>
    <xf numFmtId="0" fontId="0" fillId="2" borderId="42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168" fontId="41" fillId="2" borderId="32" xfId="0" applyNumberFormat="1" applyFont="1" applyFill="1" applyBorder="1" applyAlignment="1">
      <alignment horizontal="center"/>
    </xf>
    <xf numFmtId="0" fontId="0" fillId="2" borderId="44" xfId="0" applyFill="1" applyBorder="1"/>
    <xf numFmtId="0" fontId="0" fillId="2" borderId="35" xfId="0" applyFill="1" applyBorder="1"/>
    <xf numFmtId="0" fontId="0" fillId="2" borderId="18" xfId="0" applyFill="1" applyBorder="1"/>
    <xf numFmtId="0" fontId="67" fillId="0" borderId="0" xfId="0" applyFont="1" applyFill="1" applyBorder="1"/>
    <xf numFmtId="0" fontId="41" fillId="2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0" fillId="0" borderId="22" xfId="0" applyBorder="1"/>
    <xf numFmtId="0" fontId="0" fillId="2" borderId="18" xfId="0" applyFill="1" applyBorder="1" applyAlignment="1"/>
    <xf numFmtId="0" fontId="0" fillId="0" borderId="29" xfId="0" applyBorder="1"/>
    <xf numFmtId="0" fontId="0" fillId="6" borderId="0" xfId="0" applyFill="1" applyBorder="1" applyAlignment="1"/>
    <xf numFmtId="0" fontId="0" fillId="6" borderId="18" xfId="0" applyFill="1" applyBorder="1" applyAlignment="1"/>
    <xf numFmtId="0" fontId="0" fillId="6" borderId="18" xfId="0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0" fillId="0" borderId="42" xfId="0" applyBorder="1"/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8" xfId="0" applyBorder="1"/>
    <xf numFmtId="0" fontId="32" fillId="0" borderId="0" xfId="0" applyFont="1" applyAlignment="1">
      <alignment horizontal="left"/>
    </xf>
    <xf numFmtId="0" fontId="73" fillId="3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0" xfId="0" applyFill="1"/>
    <xf numFmtId="0" fontId="0" fillId="0" borderId="35" xfId="0" applyBorder="1"/>
    <xf numFmtId="0" fontId="0" fillId="11" borderId="16" xfId="0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11" borderId="18" xfId="0" applyFill="1" applyBorder="1"/>
    <xf numFmtId="0" fontId="0" fillId="0" borderId="19" xfId="0" applyBorder="1" applyAlignment="1">
      <alignment horizontal="center" vertical="center"/>
    </xf>
    <xf numFmtId="0" fontId="0" fillId="11" borderId="19" xfId="0" applyFill="1" applyBorder="1"/>
    <xf numFmtId="0" fontId="0" fillId="0" borderId="0" xfId="0" applyAlignment="1">
      <alignment wrapText="1"/>
    </xf>
    <xf numFmtId="1" fontId="7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46" fillId="0" borderId="0" xfId="0" applyFont="1" applyBorder="1"/>
    <xf numFmtId="0" fontId="6" fillId="0" borderId="16" xfId="0" applyFont="1" applyBorder="1" applyAlignment="1">
      <alignment horizontal="center"/>
    </xf>
    <xf numFmtId="0" fontId="54" fillId="2" borderId="0" xfId="0" applyFont="1" applyFill="1"/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0" fontId="0" fillId="2" borderId="0" xfId="0" applyFill="1" applyBorder="1" applyAlignment="1">
      <alignment horizontal="center"/>
    </xf>
    <xf numFmtId="0" fontId="0" fillId="11" borderId="0" xfId="0" applyFill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0" fillId="12" borderId="16" xfId="0" applyFill="1" applyBorder="1" applyAlignment="1"/>
    <xf numFmtId="0" fontId="0" fillId="12" borderId="19" xfId="0" applyFill="1" applyBorder="1" applyAlignment="1">
      <alignment horizontal="left"/>
    </xf>
    <xf numFmtId="0" fontId="0" fillId="12" borderId="18" xfId="0" applyFill="1" applyBorder="1" applyAlignment="1">
      <alignment horizontal="left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6" borderId="19" xfId="0" applyFill="1" applyBorder="1"/>
    <xf numFmtId="0" fontId="0" fillId="6" borderId="18" xfId="0" applyFill="1" applyBorder="1"/>
    <xf numFmtId="1" fontId="6" fillId="0" borderId="0" xfId="0" applyNumberFormat="1" applyFont="1" applyAlignment="1">
      <alignment horizontal="center"/>
    </xf>
    <xf numFmtId="0" fontId="0" fillId="12" borderId="19" xfId="0" applyFill="1" applyBorder="1"/>
    <xf numFmtId="0" fontId="6" fillId="0" borderId="19" xfId="0" applyFont="1" applyFill="1" applyBorder="1" applyAlignment="1">
      <alignment horizontal="center"/>
    </xf>
    <xf numFmtId="0" fontId="74" fillId="2" borderId="0" xfId="0" applyFont="1" applyFill="1" applyAlignment="1"/>
    <xf numFmtId="0" fontId="74" fillId="2" borderId="0" xfId="0" applyFont="1" applyFill="1"/>
    <xf numFmtId="0" fontId="0" fillId="0" borderId="19" xfId="0" applyBorder="1" applyAlignment="1">
      <alignment horizontal="center"/>
    </xf>
    <xf numFmtId="0" fontId="0" fillId="0" borderId="45" xfId="0" applyBorder="1"/>
    <xf numFmtId="0" fontId="0" fillId="0" borderId="42" xfId="0" applyBorder="1" applyAlignment="1">
      <alignment horizontal="center"/>
    </xf>
    <xf numFmtId="0" fontId="0" fillId="11" borderId="42" xfId="0" applyFill="1" applyBorder="1"/>
    <xf numFmtId="0" fontId="0" fillId="6" borderId="42" xfId="0" applyFill="1" applyBorder="1"/>
    <xf numFmtId="0" fontId="0" fillId="6" borderId="42" xfId="0" applyFill="1" applyBorder="1" applyAlignment="1">
      <alignment horizontal="left" vertical="top"/>
    </xf>
    <xf numFmtId="0" fontId="0" fillId="0" borderId="43" xfId="0" applyBorder="1"/>
    <xf numFmtId="1" fontId="4" fillId="0" borderId="0" xfId="0" applyNumberFormat="1" applyFont="1" applyAlignment="1">
      <alignment horizontal="center"/>
    </xf>
    <xf numFmtId="0" fontId="0" fillId="2" borderId="37" xfId="0" applyFont="1" applyFill="1" applyBorder="1"/>
    <xf numFmtId="168" fontId="41" fillId="2" borderId="43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7" borderId="0" xfId="0" applyFill="1"/>
    <xf numFmtId="2" fontId="6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46" fillId="0" borderId="0" xfId="0" applyFont="1"/>
    <xf numFmtId="0" fontId="0" fillId="0" borderId="0" xfId="0" applyFont="1" applyAlignment="1">
      <alignment horizontal="center"/>
    </xf>
    <xf numFmtId="0" fontId="0" fillId="2" borderId="19" xfId="0" applyFill="1" applyBorder="1"/>
    <xf numFmtId="0" fontId="57" fillId="7" borderId="0" xfId="0" applyFont="1" applyFill="1"/>
    <xf numFmtId="0" fontId="0" fillId="0" borderId="30" xfId="0" applyBorder="1"/>
    <xf numFmtId="0" fontId="0" fillId="0" borderId="42" xfId="0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4" fillId="7" borderId="0" xfId="0" applyFont="1" applyFill="1"/>
    <xf numFmtId="0" fontId="0" fillId="7" borderId="16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0" borderId="0" xfId="0" applyAlignment="1">
      <alignment horizontal="center" vertical="top"/>
    </xf>
    <xf numFmtId="0" fontId="6" fillId="13" borderId="19" xfId="0" applyFont="1" applyFill="1" applyBorder="1" applyAlignment="1">
      <alignment horizontal="center"/>
    </xf>
    <xf numFmtId="49" fontId="6" fillId="13" borderId="19" xfId="0" applyNumberFormat="1" applyFont="1" applyFill="1" applyBorder="1" applyAlignment="1">
      <alignment horizontal="center"/>
    </xf>
    <xf numFmtId="0" fontId="0" fillId="13" borderId="19" xfId="0" applyFill="1" applyBorder="1" applyAlignment="1">
      <alignment horizontal="center" vertical="center"/>
    </xf>
    <xf numFmtId="2" fontId="61" fillId="13" borderId="19" xfId="0" applyNumberFormat="1" applyFont="1" applyFill="1" applyBorder="1" applyAlignment="1">
      <alignment horizontal="center"/>
    </xf>
    <xf numFmtId="1" fontId="6" fillId="13" borderId="18" xfId="0" applyNumberFormat="1" applyFont="1" applyFill="1" applyBorder="1" applyAlignment="1">
      <alignment horizontal="center"/>
    </xf>
    <xf numFmtId="0" fontId="6" fillId="13" borderId="18" xfId="0" applyFont="1" applyFill="1" applyBorder="1" applyAlignment="1">
      <alignment horizontal="center"/>
    </xf>
    <xf numFmtId="49" fontId="6" fillId="13" borderId="18" xfId="0" applyNumberFormat="1" applyFont="1" applyFill="1" applyBorder="1" applyAlignment="1">
      <alignment horizontal="center"/>
    </xf>
    <xf numFmtId="0" fontId="0" fillId="13" borderId="18" xfId="0" applyFill="1" applyBorder="1" applyAlignment="1">
      <alignment horizontal="center" vertical="center"/>
    </xf>
    <xf numFmtId="2" fontId="61" fillId="13" borderId="18" xfId="0" applyNumberFormat="1" applyFont="1" applyFill="1" applyBorder="1" applyAlignment="1">
      <alignment horizontal="center"/>
    </xf>
    <xf numFmtId="0" fontId="20" fillId="2" borderId="0" xfId="0" applyFont="1" applyFill="1"/>
    <xf numFmtId="0" fontId="0" fillId="10" borderId="0" xfId="0" applyFill="1"/>
    <xf numFmtId="0" fontId="20" fillId="10" borderId="0" xfId="0" applyFont="1" applyFill="1"/>
    <xf numFmtId="49" fontId="6" fillId="5" borderId="19" xfId="0" applyNumberFormat="1" applyFont="1" applyFill="1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2" fontId="61" fillId="5" borderId="19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3" fillId="13" borderId="19" xfId="0" applyFont="1" applyFill="1" applyBorder="1" applyAlignment="1">
      <alignment horizontal="left"/>
    </xf>
    <xf numFmtId="0" fontId="4" fillId="13" borderId="19" xfId="0" applyFont="1" applyFill="1" applyBorder="1" applyAlignment="1"/>
    <xf numFmtId="0" fontId="4" fillId="5" borderId="19" xfId="0" applyFont="1" applyFill="1" applyBorder="1" applyAlignment="1"/>
    <xf numFmtId="0" fontId="72" fillId="5" borderId="19" xfId="0" applyFont="1" applyFill="1" applyBorder="1" applyAlignment="1"/>
    <xf numFmtId="0" fontId="3" fillId="5" borderId="19" xfId="0" applyFont="1" applyFill="1" applyBorder="1" applyAlignment="1">
      <alignment horizontal="left"/>
    </xf>
    <xf numFmtId="1" fontId="6" fillId="13" borderId="19" xfId="0" applyNumberFormat="1" applyFont="1" applyFill="1" applyBorder="1" applyAlignment="1">
      <alignment horizontal="center"/>
    </xf>
    <xf numFmtId="0" fontId="6" fillId="5" borderId="19" xfId="0" applyFont="1" applyFill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65" fontId="13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/>
    </xf>
    <xf numFmtId="164" fontId="18" fillId="0" borderId="4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64" fontId="18" fillId="0" borderId="5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167" fontId="0" fillId="0" borderId="0" xfId="0" applyNumberFormat="1" applyFont="1" applyAlignment="1">
      <alignment horizontal="center"/>
    </xf>
    <xf numFmtId="0" fontId="43" fillId="7" borderId="1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/>
    </xf>
    <xf numFmtId="0" fontId="54" fillId="7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left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3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21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167" fontId="33" fillId="10" borderId="18" xfId="0" applyNumberFormat="1" applyFont="1" applyFill="1" applyBorder="1" applyAlignment="1">
      <alignment horizontal="center"/>
    </xf>
    <xf numFmtId="167" fontId="33" fillId="8" borderId="18" xfId="0" applyNumberFormat="1" applyFont="1" applyFill="1" applyBorder="1" applyAlignment="1">
      <alignment horizontal="center"/>
    </xf>
    <xf numFmtId="167" fontId="33" fillId="9" borderId="18" xfId="0" applyNumberFormat="1" applyFont="1" applyFill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167" fontId="33" fillId="9" borderId="19" xfId="0" applyNumberFormat="1" applyFont="1" applyFill="1" applyBorder="1" applyAlignment="1">
      <alignment horizontal="center"/>
    </xf>
    <xf numFmtId="167" fontId="33" fillId="8" borderId="19" xfId="0" applyNumberFormat="1" applyFont="1" applyFill="1" applyBorder="1" applyAlignment="1">
      <alignment horizontal="center"/>
    </xf>
    <xf numFmtId="167" fontId="33" fillId="10" borderId="19" xfId="0" applyNumberFormat="1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57" fillId="9" borderId="19" xfId="0" applyFont="1" applyFill="1" applyBorder="1" applyAlignment="1">
      <alignment horizontal="left"/>
    </xf>
    <xf numFmtId="0" fontId="3" fillId="9" borderId="19" xfId="0" applyFont="1" applyFill="1" applyBorder="1" applyAlignment="1">
      <alignment horizontal="left"/>
    </xf>
    <xf numFmtId="0" fontId="57" fillId="8" borderId="19" xfId="0" applyFont="1" applyFill="1" applyBorder="1" applyAlignment="1">
      <alignment horizontal="left"/>
    </xf>
    <xf numFmtId="0" fontId="5" fillId="9" borderId="19" xfId="0" applyFont="1" applyFill="1" applyBorder="1" applyAlignment="1">
      <alignment horizontal="left"/>
    </xf>
    <xf numFmtId="0" fontId="3" fillId="1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71" fontId="0" fillId="2" borderId="18" xfId="0" applyNumberFormat="1" applyFill="1" applyBorder="1" applyAlignment="1">
      <alignment horizontal="center"/>
    </xf>
    <xf numFmtId="171" fontId="0" fillId="2" borderId="42" xfId="0" applyNumberForma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66" fillId="7" borderId="0" xfId="0" applyFont="1" applyFill="1" applyBorder="1" applyAlignment="1">
      <alignment horizontal="center"/>
    </xf>
    <xf numFmtId="0" fontId="66" fillId="7" borderId="16" xfId="0" applyFont="1" applyFill="1" applyBorder="1" applyAlignment="1">
      <alignment horizontal="center"/>
    </xf>
    <xf numFmtId="0" fontId="0" fillId="11" borderId="0" xfId="0" applyFill="1" applyAlignment="1">
      <alignment horizontal="center" wrapText="1"/>
    </xf>
    <xf numFmtId="171" fontId="0" fillId="2" borderId="19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ont="1" applyFill="1" applyBorder="1" applyAlignment="1">
      <alignment horizontal="left"/>
    </xf>
    <xf numFmtId="171" fontId="0" fillId="2" borderId="42" xfId="0" applyNumberFormat="1" applyFont="1" applyFill="1" applyBorder="1" applyAlignment="1">
      <alignment horizontal="center"/>
    </xf>
    <xf numFmtId="0" fontId="0" fillId="6" borderId="41" xfId="0" applyFill="1" applyBorder="1" applyAlignment="1">
      <alignment horizontal="left"/>
    </xf>
    <xf numFmtId="0" fontId="0" fillId="2" borderId="0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66" fillId="2" borderId="0" xfId="0" applyFont="1" applyFill="1" applyBorder="1" applyAlignment="1">
      <alignment horizontal="center"/>
    </xf>
    <xf numFmtId="0" fontId="66" fillId="2" borderId="16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20" fillId="7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0" fillId="6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13" borderId="19" xfId="0" applyFont="1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4" fillId="13" borderId="19" xfId="0" applyFont="1" applyFill="1" applyBorder="1" applyAlignment="1"/>
    <xf numFmtId="0" fontId="54" fillId="2" borderId="12" xfId="0" applyFont="1" applyFill="1" applyBorder="1" applyAlignment="1">
      <alignment horizontal="center" wrapText="1"/>
    </xf>
    <xf numFmtId="0" fontId="54" fillId="2" borderId="16" xfId="0" applyFont="1" applyFill="1" applyBorder="1" applyAlignment="1">
      <alignment horizontal="center" wrapText="1"/>
    </xf>
    <xf numFmtId="167" fontId="13" fillId="5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7" fontId="13" fillId="5" borderId="18" xfId="0" applyNumberFormat="1" applyFont="1" applyFill="1" applyBorder="1" applyAlignment="1">
      <alignment horizontal="center"/>
    </xf>
    <xf numFmtId="167" fontId="13" fillId="13" borderId="18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12" fillId="7" borderId="0" xfId="0" applyFont="1" applyFill="1" applyBorder="1" applyAlignment="1">
      <alignment horizontal="center"/>
    </xf>
    <xf numFmtId="0" fontId="40" fillId="13" borderId="19" xfId="0" applyFont="1" applyFill="1" applyBorder="1" applyAlignment="1">
      <alignment horizontal="left"/>
    </xf>
    <xf numFmtId="0" fontId="40" fillId="5" borderId="19" xfId="0" applyFont="1" applyFill="1" applyBorder="1" applyAlignment="1">
      <alignment horizontal="left"/>
    </xf>
    <xf numFmtId="0" fontId="4" fillId="5" borderId="19" xfId="0" applyFont="1" applyFill="1" applyBorder="1" applyAlignment="1"/>
    <xf numFmtId="0" fontId="40" fillId="13" borderId="18" xfId="0" applyFont="1" applyFill="1" applyBorder="1" applyAlignment="1">
      <alignment horizontal="left"/>
    </xf>
    <xf numFmtId="167" fontId="13" fillId="13" borderId="19" xfId="0" applyNumberFormat="1" applyFont="1" applyFill="1" applyBorder="1" applyAlignment="1">
      <alignment horizontal="center"/>
    </xf>
    <xf numFmtId="0" fontId="6" fillId="13" borderId="18" xfId="0" applyFont="1" applyFill="1" applyBorder="1" applyAlignment="1"/>
    <xf numFmtId="0" fontId="13" fillId="13" borderId="19" xfId="0" applyFont="1" applyFill="1" applyBorder="1" applyAlignment="1">
      <alignment horizontal="left"/>
    </xf>
    <xf numFmtId="0" fontId="0" fillId="13" borderId="18" xfId="0" applyFont="1" applyFill="1" applyBorder="1" applyAlignment="1">
      <alignment horizontal="left"/>
    </xf>
    <xf numFmtId="0" fontId="72" fillId="5" borderId="19" xfId="0" applyFont="1" applyFill="1" applyBorder="1" applyAlignment="1"/>
    <xf numFmtId="0" fontId="0" fillId="12" borderId="0" xfId="0" applyFill="1" applyAlignment="1">
      <alignment horizontal="center" wrapText="1"/>
    </xf>
    <xf numFmtId="49" fontId="6" fillId="10" borderId="19" xfId="0" applyNumberFormat="1" applyFont="1" applyFill="1" applyBorder="1" applyAlignment="1">
      <alignment horizontal="center"/>
    </xf>
    <xf numFmtId="0" fontId="32" fillId="2" borderId="0" xfId="0" applyFont="1" applyFill="1"/>
  </cellXfs>
  <cellStyles count="1"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FF99FF"/>
      <color rgb="FFFF66CC"/>
      <color rgb="FF99FF66"/>
      <color rgb="FFFF9999"/>
      <color rgb="FFFF3399"/>
      <color rgb="FFCC6600"/>
      <color rgb="FF663300"/>
      <color rgb="FF33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47625</xdr:rowOff>
    </xdr:from>
    <xdr:to>
      <xdr:col>10</xdr:col>
      <xdr:colOff>76200</xdr:colOff>
      <xdr:row>2</xdr:row>
      <xdr:rowOff>158217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47625"/>
          <a:ext cx="1057275" cy="482067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19050</xdr:rowOff>
    </xdr:from>
    <xdr:to>
      <xdr:col>11</xdr:col>
      <xdr:colOff>200025</xdr:colOff>
      <xdr:row>3</xdr:row>
      <xdr:rowOff>43917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9050"/>
          <a:ext cx="1219200" cy="596367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T53"/>
  <sheetViews>
    <sheetView workbookViewId="0">
      <selection activeCell="Y17" sqref="Y17"/>
    </sheetView>
  </sheetViews>
  <sheetFormatPr defaultColWidth="11.5703125" defaultRowHeight="14.25" x14ac:dyDescent="0.2"/>
  <cols>
    <col min="1" max="1" width="2.140625" style="1" customWidth="1"/>
    <col min="2" max="2" width="20.85546875" style="2" customWidth="1"/>
    <col min="3" max="3" width="2.7109375" style="3" customWidth="1"/>
    <col min="4" max="4" width="3.28515625" style="4" customWidth="1"/>
    <col min="5" max="5" width="1" style="5" customWidth="1"/>
    <col min="6" max="6" width="3.42578125" style="5" customWidth="1"/>
    <col min="7" max="7" width="3.140625" style="5" customWidth="1"/>
    <col min="8" max="8" width="2" style="2" customWidth="1"/>
    <col min="9" max="9" width="2.7109375" style="5" customWidth="1"/>
    <col min="10" max="10" width="3.7109375" style="6" customWidth="1"/>
    <col min="11" max="11" width="3.85546875" style="6" customWidth="1"/>
    <col min="12" max="12" width="4" style="2" customWidth="1"/>
    <col min="13" max="13" width="4.140625" style="7" customWidth="1"/>
    <col min="14" max="14" width="20.42578125" style="2" customWidth="1"/>
    <col min="15" max="15" width="2.28515625" style="3" customWidth="1"/>
    <col min="16" max="16" width="3.28515625" style="3" customWidth="1"/>
    <col min="17" max="17" width="1" style="3" customWidth="1"/>
    <col min="18" max="19" width="3.28515625" style="5" customWidth="1"/>
    <col min="20" max="20" width="1.5703125" style="5" customWidth="1"/>
    <col min="21" max="21" width="3.140625" style="5" customWidth="1"/>
    <col min="22" max="22" width="3.7109375" style="5" customWidth="1"/>
    <col min="23" max="23" width="4" style="5" customWidth="1"/>
    <col min="24" max="24" width="4.85546875" style="2" customWidth="1"/>
    <col min="25" max="26" width="2.42578125" style="2" customWidth="1"/>
    <col min="27" max="27" width="2" style="2" customWidth="1"/>
    <col min="28" max="28" width="2.42578125" style="2" customWidth="1"/>
    <col min="29" max="254" width="11.5703125" style="2" customWidth="1"/>
  </cols>
  <sheetData>
    <row r="3" spans="1:39" s="18" customFormat="1" ht="6" customHeight="1" x14ac:dyDescent="0.2">
      <c r="A3" s="8"/>
      <c r="B3" s="9"/>
      <c r="C3" s="10" t="s">
        <v>0</v>
      </c>
      <c r="D3" s="734" t="s">
        <v>1</v>
      </c>
      <c r="E3" s="734"/>
      <c r="F3" s="734"/>
      <c r="G3" s="9"/>
      <c r="H3" s="11"/>
      <c r="I3" s="718" t="s">
        <v>2</v>
      </c>
      <c r="J3" s="718"/>
      <c r="K3" s="719" t="s">
        <v>3</v>
      </c>
      <c r="L3" s="719"/>
      <c r="M3" s="12"/>
      <c r="N3" s="13"/>
      <c r="O3" s="14"/>
      <c r="P3" s="15"/>
      <c r="Q3" s="15"/>
      <c r="R3" s="16"/>
      <c r="S3" s="17"/>
      <c r="T3" s="17"/>
      <c r="U3" s="17"/>
      <c r="V3" s="17"/>
      <c r="W3" s="17"/>
    </row>
    <row r="4" spans="1:39" s="18" customFormat="1" ht="7.7" customHeight="1" x14ac:dyDescent="0.2">
      <c r="A4" s="725" t="s">
        <v>68</v>
      </c>
      <c r="B4" s="726"/>
      <c r="C4" s="727"/>
      <c r="D4" s="734"/>
      <c r="E4" s="734"/>
      <c r="F4" s="734"/>
      <c r="H4" s="11"/>
      <c r="I4" s="718"/>
      <c r="J4" s="718"/>
      <c r="K4" s="719"/>
      <c r="L4" s="719"/>
      <c r="M4" s="19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39" s="18" customFormat="1" ht="15" customHeight="1" x14ac:dyDescent="0.2">
      <c r="A5" s="728"/>
      <c r="B5" s="729"/>
      <c r="C5" s="730"/>
      <c r="D5" s="21" t="s">
        <v>4</v>
      </c>
      <c r="E5" s="22" t="s">
        <v>5</v>
      </c>
      <c r="F5" s="22" t="s">
        <v>6</v>
      </c>
      <c r="G5" s="720" t="s">
        <v>7</v>
      </c>
      <c r="H5" s="720"/>
      <c r="I5" s="721" t="s">
        <v>8</v>
      </c>
      <c r="J5" s="721"/>
      <c r="K5" s="20" t="s">
        <v>4</v>
      </c>
      <c r="L5" s="20" t="s">
        <v>6</v>
      </c>
      <c r="M5" s="23"/>
      <c r="N5" s="24" t="s">
        <v>9</v>
      </c>
      <c r="O5" s="25"/>
      <c r="P5" s="26"/>
      <c r="Q5" s="15"/>
      <c r="R5" s="62"/>
      <c r="S5" s="62"/>
      <c r="T5" s="62"/>
      <c r="U5" s="62"/>
      <c r="V5" s="62"/>
      <c r="W5" s="62"/>
    </row>
    <row r="6" spans="1:39" s="18" customFormat="1" ht="15" x14ac:dyDescent="0.2">
      <c r="A6" s="57"/>
      <c r="B6" s="27" t="s">
        <v>44</v>
      </c>
      <c r="C6" s="27"/>
      <c r="D6" s="30">
        <f>F53</f>
        <v>3</v>
      </c>
      <c r="E6" s="30" t="s">
        <v>5</v>
      </c>
      <c r="F6" s="30">
        <f>G53</f>
        <v>2</v>
      </c>
      <c r="G6" s="735">
        <f>D6/(D6+F6)</f>
        <v>0.6</v>
      </c>
      <c r="H6" s="735"/>
      <c r="I6" s="724" t="s">
        <v>70</v>
      </c>
      <c r="J6" s="724"/>
      <c r="K6" s="31">
        <f>J53</f>
        <v>17</v>
      </c>
      <c r="L6" s="31">
        <f>K53</f>
        <v>15</v>
      </c>
      <c r="M6" s="56">
        <f>K6/(K6+L6)</f>
        <v>0.53125</v>
      </c>
      <c r="N6" s="32" t="s">
        <v>26</v>
      </c>
      <c r="O6" s="27"/>
      <c r="P6" s="27"/>
      <c r="Q6" s="15"/>
      <c r="R6" s="42"/>
      <c r="S6" s="42"/>
      <c r="T6"/>
      <c r="U6"/>
      <c r="V6"/>
      <c r="W6"/>
    </row>
    <row r="7" spans="1:39" s="18" customFormat="1" ht="16.5" x14ac:dyDescent="0.25">
      <c r="A7" s="57"/>
      <c r="B7" s="27" t="s">
        <v>39</v>
      </c>
      <c r="C7" s="28"/>
      <c r="D7" s="29">
        <f>F39</f>
        <v>3</v>
      </c>
      <c r="E7" s="30" t="s">
        <v>5</v>
      </c>
      <c r="F7" s="30">
        <f>G39</f>
        <v>2</v>
      </c>
      <c r="G7" s="735">
        <f>D7/(D7+F7)</f>
        <v>0.6</v>
      </c>
      <c r="H7" s="735"/>
      <c r="I7" s="722" t="s">
        <v>70</v>
      </c>
      <c r="J7" s="723"/>
      <c r="K7" s="31">
        <f>J39</f>
        <v>9</v>
      </c>
      <c r="L7" s="31">
        <f>K39</f>
        <v>9</v>
      </c>
      <c r="M7" s="56">
        <f>K7/(K7+L7)</f>
        <v>0.5</v>
      </c>
      <c r="N7" s="32" t="s">
        <v>26</v>
      </c>
      <c r="O7" s="30"/>
      <c r="P7" s="33"/>
      <c r="Q7" s="15"/>
      <c r="R7" s="61"/>
      <c r="S7" s="61"/>
      <c r="T7" s="61"/>
      <c r="U7" s="61"/>
      <c r="V7" s="61"/>
      <c r="W7" s="61"/>
      <c r="AM7" s="33"/>
    </row>
    <row r="8" spans="1:39" s="18" customFormat="1" ht="15" x14ac:dyDescent="0.2">
      <c r="A8" s="27"/>
      <c r="B8" s="27" t="s">
        <v>29</v>
      </c>
      <c r="C8" s="28"/>
      <c r="D8" s="29">
        <f>F25</f>
        <v>2</v>
      </c>
      <c r="E8" s="30" t="s">
        <v>5</v>
      </c>
      <c r="F8" s="30">
        <f>G25</f>
        <v>3</v>
      </c>
      <c r="G8" s="735">
        <f>D8/(D8+F8)</f>
        <v>0.4</v>
      </c>
      <c r="H8" s="735"/>
      <c r="I8" s="722" t="s">
        <v>69</v>
      </c>
      <c r="J8" s="722"/>
      <c r="K8" s="31">
        <f>J25</f>
        <v>9</v>
      </c>
      <c r="L8" s="31">
        <f>K25</f>
        <v>9</v>
      </c>
      <c r="M8" s="56">
        <f>K8/(K8+L8)</f>
        <v>0.5</v>
      </c>
      <c r="N8" s="32" t="s">
        <v>10</v>
      </c>
      <c r="Q8" s="15"/>
      <c r="R8"/>
      <c r="S8"/>
      <c r="T8"/>
      <c r="U8"/>
      <c r="V8"/>
      <c r="W8"/>
      <c r="X8"/>
      <c r="Y8"/>
      <c r="Z8"/>
      <c r="AA8"/>
      <c r="AB8"/>
      <c r="AC8"/>
    </row>
    <row r="9" spans="1:39" s="18" customFormat="1" ht="15" x14ac:dyDescent="0.2">
      <c r="A9" s="70"/>
      <c r="B9" s="27" t="s">
        <v>33</v>
      </c>
      <c r="C9" s="28"/>
      <c r="D9" s="29">
        <f>R39</f>
        <v>2</v>
      </c>
      <c r="E9" s="30" t="s">
        <v>5</v>
      </c>
      <c r="F9" s="30">
        <f>S39</f>
        <v>3</v>
      </c>
      <c r="G9" s="735">
        <f>D9/(D9+F9)</f>
        <v>0.4</v>
      </c>
      <c r="H9" s="735"/>
      <c r="I9" s="722" t="s">
        <v>69</v>
      </c>
      <c r="J9" s="722"/>
      <c r="K9" s="31">
        <f>V39</f>
        <v>15</v>
      </c>
      <c r="L9" s="31">
        <f>W39</f>
        <v>17</v>
      </c>
      <c r="M9" s="56">
        <f>K9/(K9+L9)</f>
        <v>0.46875</v>
      </c>
      <c r="N9" s="32" t="s">
        <v>42</v>
      </c>
      <c r="O9" s="30"/>
      <c r="P9" s="33"/>
      <c r="Q9" s="15"/>
      <c r="R9"/>
      <c r="S9"/>
      <c r="T9"/>
      <c r="U9"/>
      <c r="V9"/>
      <c r="W9"/>
      <c r="X9"/>
      <c r="Y9"/>
      <c r="Z9"/>
      <c r="AA9"/>
      <c r="AB9"/>
      <c r="AC9"/>
    </row>
    <row r="10" spans="1:39" s="18" customFormat="1" ht="15" x14ac:dyDescent="0.2">
      <c r="A10" s="57"/>
      <c r="B10" s="71" t="s">
        <v>52</v>
      </c>
      <c r="C10" s="72"/>
      <c r="D10" s="73">
        <f>R25</f>
        <v>0</v>
      </c>
      <c r="E10" s="74" t="s">
        <v>5</v>
      </c>
      <c r="F10" s="74">
        <f>S25</f>
        <v>0</v>
      </c>
      <c r="G10" s="737" t="e">
        <f>D10/(D10+F10)</f>
        <v>#DIV/0!</v>
      </c>
      <c r="H10" s="737"/>
      <c r="I10" s="738" t="s">
        <v>71</v>
      </c>
      <c r="J10" s="738"/>
      <c r="K10" s="75">
        <f>V25</f>
        <v>0</v>
      </c>
      <c r="L10" s="75">
        <f>W25</f>
        <v>0</v>
      </c>
      <c r="M10" s="76" t="e">
        <f>K10/(K10+L10)</f>
        <v>#DIV/0!</v>
      </c>
      <c r="N10" s="32" t="s">
        <v>26</v>
      </c>
      <c r="O10" s="74"/>
      <c r="P10" s="77"/>
      <c r="Q10" s="15"/>
      <c r="R10" s="34"/>
      <c r="S10"/>
      <c r="T10" s="35"/>
      <c r="U10" s="35"/>
      <c r="V10" s="35"/>
      <c r="W10" s="35"/>
    </row>
    <row r="11" spans="1:39" s="18" customFormat="1" ht="14.65" customHeight="1" x14ac:dyDescent="0.2">
      <c r="A11" s="750"/>
      <c r="B11" s="750"/>
      <c r="C11" s="750"/>
      <c r="D11" s="36">
        <f>SUM(D6:D10)</f>
        <v>10</v>
      </c>
      <c r="E11" s="37"/>
      <c r="F11" s="36">
        <f>SUM(F6:F10)</f>
        <v>10</v>
      </c>
      <c r="G11" s="38"/>
      <c r="H11" s="39"/>
      <c r="I11" s="37"/>
      <c r="J11" s="40"/>
      <c r="K11" s="36">
        <f>SUM(K6:K10)</f>
        <v>50</v>
      </c>
      <c r="L11" s="36">
        <f>SUM(L6:L10)</f>
        <v>50</v>
      </c>
      <c r="M11" s="38"/>
      <c r="N11" s="38"/>
      <c r="O11" s="38"/>
      <c r="P11" s="41"/>
      <c r="Q11" s="64"/>
      <c r="R11"/>
      <c r="S11"/>
      <c r="T11"/>
      <c r="U11"/>
      <c r="V11"/>
      <c r="W11"/>
    </row>
    <row r="12" spans="1:39" ht="6.95" customHeight="1" x14ac:dyDescent="0.2"/>
    <row r="13" spans="1:39" s="53" customFormat="1" ht="10.35" customHeight="1" x14ac:dyDescent="0.2">
      <c r="A13" s="58"/>
      <c r="B13" s="58"/>
      <c r="C13" s="58"/>
      <c r="F13" s="719" t="s">
        <v>11</v>
      </c>
      <c r="G13" s="719"/>
      <c r="H13" s="719" t="s">
        <v>12</v>
      </c>
      <c r="I13" s="719"/>
      <c r="J13" s="719" t="s">
        <v>13</v>
      </c>
      <c r="K13" s="719"/>
      <c r="R13" s="719" t="s">
        <v>11</v>
      </c>
      <c r="S13" s="719"/>
      <c r="T13" s="719" t="s">
        <v>12</v>
      </c>
      <c r="U13" s="719"/>
      <c r="V13" s="719" t="s">
        <v>13</v>
      </c>
      <c r="W13" s="719"/>
    </row>
    <row r="14" spans="1:39" s="18" customFormat="1" ht="18" x14ac:dyDescent="0.25">
      <c r="A14" s="67" t="s">
        <v>14</v>
      </c>
      <c r="B14" s="733" t="s">
        <v>29</v>
      </c>
      <c r="C14" s="733"/>
      <c r="D14" s="733"/>
      <c r="E14" s="25"/>
      <c r="F14" s="25" t="s">
        <v>4</v>
      </c>
      <c r="G14" s="25" t="s">
        <v>6</v>
      </c>
      <c r="H14" s="43"/>
      <c r="I14" s="44" t="s">
        <v>15</v>
      </c>
      <c r="J14" s="25" t="s">
        <v>4</v>
      </c>
      <c r="K14" s="25" t="s">
        <v>6</v>
      </c>
      <c r="M14" s="67" t="s">
        <v>14</v>
      </c>
      <c r="N14" s="741" t="s">
        <v>52</v>
      </c>
      <c r="O14" s="741"/>
      <c r="P14" s="733"/>
      <c r="Q14" s="63"/>
      <c r="R14" s="25" t="s">
        <v>4</v>
      </c>
      <c r="S14" s="25" t="s">
        <v>6</v>
      </c>
      <c r="T14" s="43"/>
      <c r="U14" s="44" t="s">
        <v>15</v>
      </c>
      <c r="V14" s="25" t="s">
        <v>4</v>
      </c>
      <c r="W14" s="25" t="s">
        <v>6</v>
      </c>
    </row>
    <row r="15" spans="1:39" x14ac:dyDescent="0.2">
      <c r="A15" s="45">
        <v>7</v>
      </c>
      <c r="B15" s="32" t="s">
        <v>16</v>
      </c>
      <c r="C15" s="740">
        <v>263</v>
      </c>
      <c r="D15" s="740"/>
      <c r="E15" s="46"/>
      <c r="F15" s="31">
        <v>0</v>
      </c>
      <c r="G15" s="31">
        <v>0</v>
      </c>
      <c r="H15" s="47"/>
      <c r="I15" s="48">
        <f t="shared" ref="I15:I21" si="0">F15+G15</f>
        <v>0</v>
      </c>
      <c r="J15" s="31">
        <v>0</v>
      </c>
      <c r="K15" s="31">
        <v>0</v>
      </c>
      <c r="M15" s="45">
        <v>7</v>
      </c>
      <c r="N15" s="32" t="s">
        <v>53</v>
      </c>
      <c r="O15" s="739">
        <v>183</v>
      </c>
      <c r="P15" s="739"/>
      <c r="Q15" s="65"/>
      <c r="R15" s="31">
        <v>0</v>
      </c>
      <c r="S15" s="31">
        <v>0</v>
      </c>
      <c r="T15" s="47"/>
      <c r="U15" s="48">
        <f t="shared" ref="U15:U23" si="1">R15+S15</f>
        <v>0</v>
      </c>
      <c r="V15" s="31">
        <v>0</v>
      </c>
      <c r="W15" s="31">
        <v>0</v>
      </c>
    </row>
    <row r="16" spans="1:39" x14ac:dyDescent="0.2">
      <c r="A16" s="45">
        <v>5</v>
      </c>
      <c r="B16" s="32" t="s">
        <v>18</v>
      </c>
      <c r="C16" s="739">
        <v>347</v>
      </c>
      <c r="D16" s="739"/>
      <c r="E16" s="46"/>
      <c r="F16" s="31">
        <v>1</v>
      </c>
      <c r="G16" s="31">
        <v>0</v>
      </c>
      <c r="H16" s="47"/>
      <c r="I16" s="48">
        <f t="shared" si="0"/>
        <v>1</v>
      </c>
      <c r="J16" s="31">
        <v>4</v>
      </c>
      <c r="K16" s="31">
        <v>1</v>
      </c>
      <c r="M16" s="45">
        <v>6</v>
      </c>
      <c r="N16" s="32" t="s">
        <v>17</v>
      </c>
      <c r="O16" s="739">
        <v>143</v>
      </c>
      <c r="P16" s="739"/>
      <c r="Q16" s="65"/>
      <c r="R16" s="31">
        <v>0</v>
      </c>
      <c r="S16" s="31">
        <v>0</v>
      </c>
      <c r="T16" s="47"/>
      <c r="U16" s="48">
        <f t="shared" si="1"/>
        <v>0</v>
      </c>
      <c r="V16" s="31">
        <v>0</v>
      </c>
      <c r="W16" s="31">
        <v>0</v>
      </c>
    </row>
    <row r="17" spans="1:25" x14ac:dyDescent="0.2">
      <c r="A17" s="45">
        <v>5</v>
      </c>
      <c r="B17" s="32" t="s">
        <v>19</v>
      </c>
      <c r="C17" s="739">
        <v>389</v>
      </c>
      <c r="D17" s="739"/>
      <c r="E17" s="46"/>
      <c r="F17" s="31">
        <v>0</v>
      </c>
      <c r="G17" s="31">
        <v>1</v>
      </c>
      <c r="H17" s="47"/>
      <c r="I17" s="48">
        <f>F17+G17</f>
        <v>1</v>
      </c>
      <c r="J17" s="31">
        <v>2</v>
      </c>
      <c r="K17" s="31">
        <v>3</v>
      </c>
      <c r="M17" s="45">
        <v>6</v>
      </c>
      <c r="N17" s="32" t="s">
        <v>55</v>
      </c>
      <c r="O17" s="739">
        <v>181</v>
      </c>
      <c r="P17" s="739"/>
      <c r="Q17" s="65"/>
      <c r="R17" s="31">
        <v>0</v>
      </c>
      <c r="S17" s="31">
        <v>0</v>
      </c>
      <c r="T17" s="47"/>
      <c r="U17" s="48">
        <f t="shared" si="1"/>
        <v>0</v>
      </c>
      <c r="V17" s="31">
        <v>0</v>
      </c>
      <c r="W17" s="31">
        <v>0</v>
      </c>
    </row>
    <row r="18" spans="1:25" x14ac:dyDescent="0.2">
      <c r="A18" s="45">
        <v>5</v>
      </c>
      <c r="B18" s="32" t="s">
        <v>54</v>
      </c>
      <c r="C18" s="739">
        <v>739</v>
      </c>
      <c r="D18" s="739"/>
      <c r="E18" s="46"/>
      <c r="F18" s="31">
        <v>0</v>
      </c>
      <c r="G18" s="31">
        <v>1</v>
      </c>
      <c r="H18" s="47"/>
      <c r="I18" s="48">
        <f>F18+G18</f>
        <v>1</v>
      </c>
      <c r="J18" s="31">
        <v>0</v>
      </c>
      <c r="K18" s="31">
        <v>3</v>
      </c>
      <c r="M18" s="92">
        <v>6</v>
      </c>
      <c r="N18" s="101" t="s">
        <v>73</v>
      </c>
      <c r="O18" s="98" t="s">
        <v>59</v>
      </c>
      <c r="P18" s="99"/>
      <c r="Q18" s="89"/>
      <c r="R18" s="95">
        <v>0</v>
      </c>
      <c r="S18" s="31">
        <v>0</v>
      </c>
      <c r="T18" s="47"/>
      <c r="U18" s="48">
        <f>R18+S18</f>
        <v>0</v>
      </c>
      <c r="V18" s="31">
        <v>0</v>
      </c>
      <c r="W18" s="31">
        <v>0</v>
      </c>
    </row>
    <row r="19" spans="1:25" x14ac:dyDescent="0.2">
      <c r="A19" s="45">
        <v>4</v>
      </c>
      <c r="B19" s="32" t="s">
        <v>30</v>
      </c>
      <c r="C19" s="739">
        <v>415</v>
      </c>
      <c r="D19" s="739"/>
      <c r="E19" s="46"/>
      <c r="F19" s="31">
        <v>0</v>
      </c>
      <c r="G19" s="31">
        <v>0</v>
      </c>
      <c r="H19" s="47"/>
      <c r="I19" s="48">
        <f>F19+G19</f>
        <v>0</v>
      </c>
      <c r="J19" s="31">
        <v>0</v>
      </c>
      <c r="K19" s="31">
        <v>0</v>
      </c>
      <c r="L19" s="2" t="s">
        <v>0</v>
      </c>
      <c r="M19" s="45">
        <v>5</v>
      </c>
      <c r="N19" s="32" t="s">
        <v>56</v>
      </c>
      <c r="O19" s="739">
        <v>549</v>
      </c>
      <c r="P19" s="739"/>
      <c r="Q19" s="65"/>
      <c r="R19" s="31">
        <v>0</v>
      </c>
      <c r="S19" s="31">
        <v>0</v>
      </c>
      <c r="T19" s="47"/>
      <c r="U19" s="48">
        <f>R19+S19</f>
        <v>0</v>
      </c>
      <c r="V19" s="31">
        <v>0</v>
      </c>
      <c r="W19" s="31">
        <v>0</v>
      </c>
    </row>
    <row r="20" spans="1:25" x14ac:dyDescent="0.2">
      <c r="A20" s="45">
        <v>4</v>
      </c>
      <c r="B20" s="32" t="s">
        <v>21</v>
      </c>
      <c r="C20" s="739">
        <v>649</v>
      </c>
      <c r="D20" s="739"/>
      <c r="E20" s="46"/>
      <c r="F20" s="31">
        <v>0</v>
      </c>
      <c r="G20" s="31">
        <v>1</v>
      </c>
      <c r="H20" s="47"/>
      <c r="I20" s="48">
        <f>F20+G20</f>
        <v>1</v>
      </c>
      <c r="J20" s="31">
        <v>1</v>
      </c>
      <c r="K20" s="31">
        <v>2</v>
      </c>
      <c r="M20" s="45">
        <v>4</v>
      </c>
      <c r="N20" s="32" t="s">
        <v>57</v>
      </c>
      <c r="O20" s="78" t="s">
        <v>60</v>
      </c>
      <c r="P20" s="78"/>
      <c r="Q20" s="66"/>
      <c r="R20" s="31">
        <v>0</v>
      </c>
      <c r="S20" s="31">
        <v>0</v>
      </c>
      <c r="T20" s="47"/>
      <c r="U20" s="48">
        <f>R20+S20</f>
        <v>0</v>
      </c>
      <c r="V20" s="31">
        <v>0</v>
      </c>
      <c r="W20" s="31">
        <v>0</v>
      </c>
    </row>
    <row r="21" spans="1:25" x14ac:dyDescent="0.2">
      <c r="A21" s="45">
        <v>3</v>
      </c>
      <c r="B21" s="32" t="s">
        <v>20</v>
      </c>
      <c r="C21" s="740">
        <v>541</v>
      </c>
      <c r="D21" s="740"/>
      <c r="E21" s="46"/>
      <c r="F21" s="31">
        <v>1</v>
      </c>
      <c r="G21" s="31">
        <v>0</v>
      </c>
      <c r="H21" s="47"/>
      <c r="I21" s="48">
        <f t="shared" si="0"/>
        <v>1</v>
      </c>
      <c r="J21" s="31">
        <v>2</v>
      </c>
      <c r="K21" s="31">
        <v>0</v>
      </c>
      <c r="M21" s="45">
        <v>3</v>
      </c>
      <c r="N21" s="32" t="s">
        <v>24</v>
      </c>
      <c r="O21" s="79" t="s">
        <v>61</v>
      </c>
      <c r="P21" s="102"/>
      <c r="Q21" s="65"/>
      <c r="R21" s="31">
        <v>0</v>
      </c>
      <c r="S21" s="31">
        <v>0</v>
      </c>
      <c r="T21" s="47"/>
      <c r="U21" s="48">
        <f>R21+S21</f>
        <v>0</v>
      </c>
      <c r="V21" s="31">
        <v>0</v>
      </c>
      <c r="W21" s="31">
        <v>0</v>
      </c>
    </row>
    <row r="22" spans="1:25" x14ac:dyDescent="0.2">
      <c r="A22" s="45"/>
      <c r="B22" s="32"/>
      <c r="C22" s="739"/>
      <c r="D22" s="739"/>
      <c r="E22" s="46"/>
      <c r="F22" s="31"/>
      <c r="G22" s="31"/>
      <c r="H22" s="47"/>
      <c r="I22" s="48"/>
      <c r="J22" s="31"/>
      <c r="K22" s="31"/>
      <c r="M22" s="45">
        <v>2</v>
      </c>
      <c r="N22" s="32" t="s">
        <v>58</v>
      </c>
      <c r="O22" s="80" t="s">
        <v>62</v>
      </c>
      <c r="P22" s="103"/>
      <c r="Q22" s="65"/>
      <c r="R22" s="31">
        <v>0</v>
      </c>
      <c r="S22" s="31">
        <v>0</v>
      </c>
      <c r="T22" s="47"/>
      <c r="U22" s="48">
        <f>R22+S22</f>
        <v>0</v>
      </c>
      <c r="V22" s="31">
        <v>0</v>
      </c>
      <c r="W22" s="31">
        <v>0</v>
      </c>
    </row>
    <row r="23" spans="1:25" x14ac:dyDescent="0.2">
      <c r="A23" s="45"/>
      <c r="B23" s="32"/>
      <c r="C23" s="740"/>
      <c r="D23" s="740"/>
      <c r="E23" s="46"/>
      <c r="F23" s="31"/>
      <c r="G23" s="31"/>
      <c r="H23" s="47"/>
      <c r="I23" s="48"/>
      <c r="J23" s="31"/>
      <c r="K23" s="31"/>
      <c r="M23" s="45"/>
      <c r="N23" s="32"/>
      <c r="O23" s="731"/>
      <c r="P23" s="732"/>
      <c r="Q23" s="65"/>
      <c r="R23" s="31">
        <v>0</v>
      </c>
      <c r="S23" s="31">
        <v>0</v>
      </c>
      <c r="T23" s="47"/>
      <c r="U23" s="48">
        <f t="shared" si="1"/>
        <v>0</v>
      </c>
      <c r="V23" s="31">
        <v>0</v>
      </c>
      <c r="W23" s="31">
        <v>0</v>
      </c>
    </row>
    <row r="24" spans="1:25" x14ac:dyDescent="0.2">
      <c r="A24" s="45"/>
      <c r="B24" s="32" t="s">
        <v>22</v>
      </c>
      <c r="C24" s="739"/>
      <c r="D24" s="739"/>
      <c r="E24" s="46"/>
      <c r="F24" s="31">
        <v>0</v>
      </c>
      <c r="G24" s="31">
        <v>0</v>
      </c>
      <c r="H24" s="47"/>
      <c r="I24" s="31"/>
      <c r="J24" s="31">
        <v>0</v>
      </c>
      <c r="K24" s="31">
        <v>0</v>
      </c>
      <c r="M24" s="45"/>
      <c r="N24" s="32" t="s">
        <v>22</v>
      </c>
      <c r="O24" s="731"/>
      <c r="P24" s="732"/>
      <c r="Q24" s="65"/>
      <c r="R24" s="31">
        <v>0</v>
      </c>
      <c r="S24" s="31">
        <v>0</v>
      </c>
      <c r="T24" s="31"/>
      <c r="U24" s="31"/>
      <c r="V24" s="31">
        <v>0</v>
      </c>
      <c r="W24" s="31">
        <v>0</v>
      </c>
    </row>
    <row r="25" spans="1:25" x14ac:dyDescent="0.2">
      <c r="C25" s="97"/>
      <c r="D25" s="97"/>
      <c r="F25" s="49">
        <f>SUM(F15:F24)</f>
        <v>2</v>
      </c>
      <c r="G25" s="49">
        <f>SUM(G15:G24)</f>
        <v>3</v>
      </c>
      <c r="H25" s="49"/>
      <c r="I25" s="49"/>
      <c r="J25" s="49">
        <f>SUM(J15:J24)</f>
        <v>9</v>
      </c>
      <c r="K25" s="49">
        <f>SUM(K15:K24)</f>
        <v>9</v>
      </c>
      <c r="R25" s="49">
        <f>SUM(R15:R24)</f>
        <v>0</v>
      </c>
      <c r="S25" s="49">
        <f>SUM(S15:S24)</f>
        <v>0</v>
      </c>
      <c r="T25" s="49"/>
      <c r="U25" s="49"/>
      <c r="V25" s="49">
        <f>SUM(V15:V24)</f>
        <v>0</v>
      </c>
      <c r="W25" s="49">
        <f>SUM(W15:W24)</f>
        <v>0</v>
      </c>
    </row>
    <row r="26" spans="1:25" ht="7.35" customHeight="1" x14ac:dyDescent="0.2">
      <c r="R26"/>
      <c r="S26"/>
      <c r="T26"/>
      <c r="U26"/>
      <c r="V26"/>
      <c r="W26"/>
    </row>
    <row r="27" spans="1:25" s="53" customFormat="1" ht="11.25" x14ac:dyDescent="0.2">
      <c r="A27" s="52"/>
      <c r="C27" s="54"/>
      <c r="D27" s="55"/>
      <c r="E27" s="52"/>
      <c r="F27" s="719" t="s">
        <v>11</v>
      </c>
      <c r="G27" s="719"/>
      <c r="H27" s="719" t="s">
        <v>12</v>
      </c>
      <c r="I27" s="719"/>
      <c r="J27" s="719" t="s">
        <v>13</v>
      </c>
      <c r="K27" s="719"/>
      <c r="O27" s="54"/>
      <c r="P27" s="54"/>
      <c r="Q27" s="54"/>
      <c r="R27" s="719" t="s">
        <v>11</v>
      </c>
      <c r="S27" s="719"/>
      <c r="T27" s="719" t="s">
        <v>12</v>
      </c>
      <c r="U27" s="719"/>
      <c r="V27" s="719" t="s">
        <v>13</v>
      </c>
      <c r="W27" s="719"/>
    </row>
    <row r="28" spans="1:25" ht="18" x14ac:dyDescent="0.25">
      <c r="A28" s="67" t="s">
        <v>14</v>
      </c>
      <c r="B28" s="733" t="s">
        <v>39</v>
      </c>
      <c r="C28" s="733"/>
      <c r="D28" s="733"/>
      <c r="E28" s="25"/>
      <c r="F28" s="25" t="s">
        <v>4</v>
      </c>
      <c r="G28" s="25" t="s">
        <v>6</v>
      </c>
      <c r="H28" s="43"/>
      <c r="I28" s="44" t="s">
        <v>15</v>
      </c>
      <c r="J28" s="25" t="s">
        <v>4</v>
      </c>
      <c r="K28" s="25" t="s">
        <v>6</v>
      </c>
      <c r="L28" s="18"/>
      <c r="M28" s="67" t="s">
        <v>14</v>
      </c>
      <c r="N28" s="733" t="s">
        <v>33</v>
      </c>
      <c r="O28" s="733"/>
      <c r="P28" s="733"/>
      <c r="Q28" s="63"/>
      <c r="R28" s="25" t="s">
        <v>4</v>
      </c>
      <c r="S28" s="25" t="s">
        <v>6</v>
      </c>
      <c r="T28" s="43"/>
      <c r="U28" s="44" t="s">
        <v>15</v>
      </c>
      <c r="V28" s="25" t="s">
        <v>4</v>
      </c>
      <c r="W28" s="25" t="s">
        <v>6</v>
      </c>
      <c r="X28"/>
      <c r="Y28"/>
    </row>
    <row r="29" spans="1:25" x14ac:dyDescent="0.2">
      <c r="A29" s="45">
        <v>5</v>
      </c>
      <c r="B29" s="32" t="s">
        <v>46</v>
      </c>
      <c r="C29" s="743">
        <v>807</v>
      </c>
      <c r="D29" s="744"/>
      <c r="E29" s="46"/>
      <c r="F29" s="31">
        <v>0</v>
      </c>
      <c r="G29" s="31">
        <v>0</v>
      </c>
      <c r="H29" s="47"/>
      <c r="I29" s="48">
        <f t="shared" ref="I29:I37" si="2">F29+G29</f>
        <v>0</v>
      </c>
      <c r="J29" s="31">
        <v>0</v>
      </c>
      <c r="K29" s="31">
        <v>0</v>
      </c>
      <c r="M29" s="45">
        <v>7</v>
      </c>
      <c r="N29" s="32" t="s">
        <v>34</v>
      </c>
      <c r="O29" s="742">
        <v>293</v>
      </c>
      <c r="P29" s="742"/>
      <c r="Q29" s="65"/>
      <c r="R29" s="31">
        <v>1</v>
      </c>
      <c r="S29" s="31">
        <v>0</v>
      </c>
      <c r="T29" s="47"/>
      <c r="U29" s="48">
        <f t="shared" ref="U29:U36" si="3">R29+S29</f>
        <v>1</v>
      </c>
      <c r="V29" s="31">
        <v>5</v>
      </c>
      <c r="W29" s="31">
        <v>1</v>
      </c>
    </row>
    <row r="30" spans="1:25" x14ac:dyDescent="0.2">
      <c r="A30" s="45">
        <v>4</v>
      </c>
      <c r="B30" s="32" t="s">
        <v>28</v>
      </c>
      <c r="C30" s="743">
        <v>763</v>
      </c>
      <c r="D30" s="744"/>
      <c r="E30" s="46"/>
      <c r="F30" s="31">
        <v>0</v>
      </c>
      <c r="G30" s="31">
        <v>0</v>
      </c>
      <c r="H30" s="47"/>
      <c r="I30" s="48">
        <f t="shared" si="2"/>
        <v>0</v>
      </c>
      <c r="J30" s="31">
        <v>0</v>
      </c>
      <c r="K30" s="31">
        <v>0</v>
      </c>
      <c r="M30" s="45">
        <v>6</v>
      </c>
      <c r="N30" s="32" t="s">
        <v>32</v>
      </c>
      <c r="O30" s="731">
        <v>359</v>
      </c>
      <c r="P30" s="732"/>
      <c r="Q30" s="65"/>
      <c r="R30" s="31">
        <v>0</v>
      </c>
      <c r="S30" s="31">
        <v>1</v>
      </c>
      <c r="T30" s="47"/>
      <c r="U30" s="48">
        <f t="shared" si="3"/>
        <v>1</v>
      </c>
      <c r="V30" s="31">
        <v>4</v>
      </c>
      <c r="W30" s="31">
        <v>5</v>
      </c>
    </row>
    <row r="31" spans="1:25" x14ac:dyDescent="0.2">
      <c r="A31" s="45">
        <v>4</v>
      </c>
      <c r="B31" s="32" t="s">
        <v>31</v>
      </c>
      <c r="C31" s="743">
        <v>697</v>
      </c>
      <c r="D31" s="744"/>
      <c r="E31" s="46"/>
      <c r="F31" s="31">
        <v>0</v>
      </c>
      <c r="G31" s="31">
        <v>1</v>
      </c>
      <c r="H31" s="47"/>
      <c r="I31" s="48">
        <f t="shared" si="2"/>
        <v>1</v>
      </c>
      <c r="J31" s="31">
        <v>1</v>
      </c>
      <c r="K31" s="31">
        <v>4</v>
      </c>
      <c r="M31" s="45">
        <v>6</v>
      </c>
      <c r="N31" s="32" t="s">
        <v>35</v>
      </c>
      <c r="O31" s="731">
        <v>173</v>
      </c>
      <c r="P31" s="732"/>
      <c r="Q31" s="65"/>
      <c r="R31" s="31">
        <v>0</v>
      </c>
      <c r="S31" s="31">
        <v>0</v>
      </c>
      <c r="T31" s="47"/>
      <c r="U31" s="48">
        <f t="shared" si="3"/>
        <v>0</v>
      </c>
      <c r="V31" s="31">
        <v>0</v>
      </c>
      <c r="W31" s="31">
        <v>0</v>
      </c>
    </row>
    <row r="32" spans="1:25" x14ac:dyDescent="0.2">
      <c r="A32" s="45">
        <v>4</v>
      </c>
      <c r="B32" s="32" t="s">
        <v>43</v>
      </c>
      <c r="C32" s="743">
        <v>827</v>
      </c>
      <c r="D32" s="744"/>
      <c r="E32" s="46"/>
      <c r="F32" s="31">
        <v>1</v>
      </c>
      <c r="G32" s="31">
        <v>0</v>
      </c>
      <c r="H32" s="47"/>
      <c r="I32" s="48">
        <f t="shared" si="2"/>
        <v>1</v>
      </c>
      <c r="J32" s="31">
        <v>3</v>
      </c>
      <c r="K32" s="31">
        <v>2</v>
      </c>
      <c r="M32" s="45">
        <v>4</v>
      </c>
      <c r="N32" s="32" t="s">
        <v>23</v>
      </c>
      <c r="O32" s="745">
        <v>559</v>
      </c>
      <c r="P32" s="746"/>
      <c r="Q32" s="65"/>
      <c r="R32" s="31">
        <v>0</v>
      </c>
      <c r="S32" s="31">
        <v>1</v>
      </c>
      <c r="T32" s="47"/>
      <c r="U32" s="48">
        <f t="shared" si="3"/>
        <v>1</v>
      </c>
      <c r="V32" s="31">
        <v>1</v>
      </c>
      <c r="W32" s="31">
        <v>5</v>
      </c>
    </row>
    <row r="33" spans="1:23" x14ac:dyDescent="0.2">
      <c r="A33" s="45">
        <v>4</v>
      </c>
      <c r="B33" s="32" t="s">
        <v>27</v>
      </c>
      <c r="C33" s="743">
        <v>761</v>
      </c>
      <c r="D33" s="744"/>
      <c r="E33" s="46"/>
      <c r="F33" s="31">
        <v>0</v>
      </c>
      <c r="G33" s="31">
        <v>1</v>
      </c>
      <c r="H33" s="47"/>
      <c r="I33" s="48">
        <f t="shared" si="2"/>
        <v>1</v>
      </c>
      <c r="J33" s="31">
        <v>0</v>
      </c>
      <c r="K33" s="31">
        <v>2</v>
      </c>
      <c r="M33" s="45">
        <v>4</v>
      </c>
      <c r="N33" s="32" t="s">
        <v>36</v>
      </c>
      <c r="O33" s="731">
        <v>633</v>
      </c>
      <c r="P33" s="732"/>
      <c r="Q33" s="65"/>
      <c r="R33" s="31">
        <v>0</v>
      </c>
      <c r="S33" s="31">
        <v>1</v>
      </c>
      <c r="T33" s="47"/>
      <c r="U33" s="48">
        <f t="shared" si="3"/>
        <v>1</v>
      </c>
      <c r="V33" s="31">
        <v>2</v>
      </c>
      <c r="W33" s="31">
        <v>4</v>
      </c>
    </row>
    <row r="34" spans="1:23" x14ac:dyDescent="0.2">
      <c r="A34" s="92">
        <v>4</v>
      </c>
      <c r="B34" s="101" t="s">
        <v>74</v>
      </c>
      <c r="C34" s="98" t="s">
        <v>63</v>
      </c>
      <c r="D34" s="99"/>
      <c r="E34" s="96"/>
      <c r="F34" s="95">
        <v>1</v>
      </c>
      <c r="G34" s="95">
        <v>0</v>
      </c>
      <c r="H34" s="47"/>
      <c r="I34" s="48">
        <f t="shared" si="2"/>
        <v>1</v>
      </c>
      <c r="J34" s="31">
        <v>3</v>
      </c>
      <c r="K34" s="31">
        <v>0</v>
      </c>
      <c r="M34" s="45">
        <v>4</v>
      </c>
      <c r="N34" s="32" t="s">
        <v>41</v>
      </c>
      <c r="O34" s="731">
        <v>631</v>
      </c>
      <c r="P34" s="732"/>
      <c r="Q34" s="66"/>
      <c r="R34" s="31">
        <v>1</v>
      </c>
      <c r="S34" s="31">
        <v>0</v>
      </c>
      <c r="T34" s="47"/>
      <c r="U34" s="48">
        <f t="shared" si="3"/>
        <v>1</v>
      </c>
      <c r="V34" s="31">
        <v>3</v>
      </c>
      <c r="W34" s="31">
        <v>2</v>
      </c>
    </row>
    <row r="35" spans="1:23" x14ac:dyDescent="0.2">
      <c r="A35" s="45">
        <v>4</v>
      </c>
      <c r="B35" s="32" t="s">
        <v>75</v>
      </c>
      <c r="C35" s="747">
        <v>637</v>
      </c>
      <c r="D35" s="739"/>
      <c r="E35" s="46"/>
      <c r="F35" s="31">
        <v>0</v>
      </c>
      <c r="G35" s="31">
        <v>0</v>
      </c>
      <c r="H35" s="47"/>
      <c r="I35" s="48">
        <f t="shared" si="2"/>
        <v>0</v>
      </c>
      <c r="J35" s="31">
        <v>0</v>
      </c>
      <c r="K35" s="31">
        <v>0</v>
      </c>
      <c r="M35" s="45">
        <v>3</v>
      </c>
      <c r="N35" s="32" t="s">
        <v>37</v>
      </c>
      <c r="O35" s="731">
        <v>629</v>
      </c>
      <c r="P35" s="732"/>
      <c r="Q35" s="65"/>
      <c r="R35" s="31">
        <v>0</v>
      </c>
      <c r="S35" s="31">
        <v>0</v>
      </c>
      <c r="T35" s="47"/>
      <c r="U35" s="48">
        <f t="shared" si="3"/>
        <v>0</v>
      </c>
      <c r="V35" s="31">
        <v>0</v>
      </c>
      <c r="W35" s="31">
        <v>0</v>
      </c>
    </row>
    <row r="36" spans="1:23" x14ac:dyDescent="0.2">
      <c r="A36" s="45">
        <v>3</v>
      </c>
      <c r="B36" s="32" t="s">
        <v>25</v>
      </c>
      <c r="C36" s="743">
        <v>745</v>
      </c>
      <c r="D36" s="744"/>
      <c r="E36" s="46"/>
      <c r="F36" s="31">
        <v>1</v>
      </c>
      <c r="G36" s="31">
        <v>0</v>
      </c>
      <c r="H36" s="47"/>
      <c r="I36" s="48">
        <f t="shared" si="2"/>
        <v>1</v>
      </c>
      <c r="J36" s="31">
        <v>2</v>
      </c>
      <c r="K36" s="31">
        <v>1</v>
      </c>
      <c r="M36" s="45">
        <v>3</v>
      </c>
      <c r="N36" s="32" t="s">
        <v>38</v>
      </c>
      <c r="O36" s="731">
        <v>163</v>
      </c>
      <c r="P36" s="732"/>
      <c r="Q36" s="65"/>
      <c r="R36" s="31">
        <v>0</v>
      </c>
      <c r="S36" s="31">
        <v>0</v>
      </c>
      <c r="T36" s="47"/>
      <c r="U36" s="48">
        <f t="shared" si="3"/>
        <v>0</v>
      </c>
      <c r="V36" s="31">
        <v>0</v>
      </c>
      <c r="W36" s="31">
        <v>0</v>
      </c>
    </row>
    <row r="37" spans="1:23" x14ac:dyDescent="0.2">
      <c r="A37" s="45">
        <v>3</v>
      </c>
      <c r="B37" s="32" t="s">
        <v>40</v>
      </c>
      <c r="C37" s="80" t="s">
        <v>64</v>
      </c>
      <c r="D37" s="100"/>
      <c r="E37" s="46"/>
      <c r="F37" s="31">
        <v>0</v>
      </c>
      <c r="G37" s="31">
        <v>0</v>
      </c>
      <c r="H37" s="47"/>
      <c r="I37" s="48">
        <f t="shared" si="2"/>
        <v>0</v>
      </c>
      <c r="J37" s="31">
        <v>0</v>
      </c>
      <c r="K37" s="31">
        <v>0</v>
      </c>
      <c r="M37" s="45"/>
      <c r="N37" s="32"/>
      <c r="O37" s="731"/>
      <c r="P37" s="732"/>
      <c r="Q37" s="65"/>
      <c r="R37" s="31"/>
      <c r="S37" s="31"/>
      <c r="T37" s="47"/>
      <c r="U37" s="48"/>
      <c r="V37" s="31"/>
      <c r="W37" s="31"/>
    </row>
    <row r="38" spans="1:23" x14ac:dyDescent="0.2">
      <c r="A38" s="45"/>
      <c r="B38" s="32" t="s">
        <v>22</v>
      </c>
      <c r="C38" s="742"/>
      <c r="D38" s="742"/>
      <c r="E38" s="46"/>
      <c r="F38" s="31">
        <v>0</v>
      </c>
      <c r="G38" s="31">
        <v>0</v>
      </c>
      <c r="H38" s="47"/>
      <c r="I38" s="31"/>
      <c r="J38" s="31">
        <v>0</v>
      </c>
      <c r="K38" s="31">
        <v>0</v>
      </c>
      <c r="M38" s="45"/>
      <c r="N38" s="32" t="s">
        <v>22</v>
      </c>
      <c r="O38" s="742"/>
      <c r="P38" s="742"/>
      <c r="Q38" s="65"/>
      <c r="R38" s="31">
        <v>0</v>
      </c>
      <c r="S38" s="31">
        <v>0</v>
      </c>
      <c r="T38" s="31"/>
      <c r="U38" s="31"/>
      <c r="V38" s="31">
        <v>0</v>
      </c>
      <c r="W38" s="31">
        <v>0</v>
      </c>
    </row>
    <row r="39" spans="1:23" x14ac:dyDescent="0.2">
      <c r="F39" s="49">
        <f>SUM(F29:F38)</f>
        <v>3</v>
      </c>
      <c r="G39" s="49">
        <f>SUM(G29:G38)</f>
        <v>2</v>
      </c>
      <c r="H39" s="49"/>
      <c r="I39" s="49"/>
      <c r="J39" s="49">
        <f>SUM(J29:J38)</f>
        <v>9</v>
      </c>
      <c r="K39" s="49">
        <f>SUM(K29:K38)</f>
        <v>9</v>
      </c>
      <c r="M39" s="8"/>
      <c r="N39" s="50"/>
      <c r="O39" s="51"/>
      <c r="P39" s="51"/>
      <c r="Q39" s="51"/>
      <c r="R39" s="49">
        <f>SUM(R29:R38)</f>
        <v>2</v>
      </c>
      <c r="S39" s="49">
        <f>SUM(S29:S38)</f>
        <v>3</v>
      </c>
      <c r="T39" s="49"/>
      <c r="U39" s="49"/>
      <c r="V39" s="49">
        <f>SUM(V29:V38)</f>
        <v>15</v>
      </c>
      <c r="W39" s="49">
        <f>SUM(W29:W38)</f>
        <v>17</v>
      </c>
    </row>
    <row r="40" spans="1:23" ht="7.35" customHeight="1" x14ac:dyDescent="0.2"/>
    <row r="41" spans="1:23" ht="9.9499999999999993" customHeight="1" x14ac:dyDescent="0.2">
      <c r="A41" s="52"/>
      <c r="B41" s="53"/>
      <c r="C41" s="54"/>
      <c r="D41" s="55"/>
      <c r="E41" s="52"/>
      <c r="F41" s="719" t="s">
        <v>11</v>
      </c>
      <c r="G41" s="719"/>
      <c r="H41" s="719" t="s">
        <v>12</v>
      </c>
      <c r="I41" s="719"/>
      <c r="J41" s="719" t="s">
        <v>13</v>
      </c>
      <c r="K41" s="719"/>
      <c r="M41" s="736" t="s">
        <v>65</v>
      </c>
      <c r="N41" s="736"/>
      <c r="O41" s="736"/>
      <c r="P41" s="736"/>
      <c r="S41" s="60"/>
      <c r="T41" s="60"/>
    </row>
    <row r="42" spans="1:23" ht="18" x14ac:dyDescent="0.25">
      <c r="A42" s="67" t="s">
        <v>14</v>
      </c>
      <c r="B42" s="733" t="s">
        <v>44</v>
      </c>
      <c r="C42" s="733"/>
      <c r="D42" s="733"/>
      <c r="E42" s="25"/>
      <c r="F42" s="25" t="s">
        <v>4</v>
      </c>
      <c r="G42" s="25" t="s">
        <v>6</v>
      </c>
      <c r="H42" s="43"/>
      <c r="I42" s="44" t="s">
        <v>15</v>
      </c>
      <c r="J42" s="25" t="s">
        <v>4</v>
      </c>
      <c r="K42" s="25" t="s">
        <v>6</v>
      </c>
      <c r="M42" s="736"/>
      <c r="N42" s="736"/>
      <c r="O42" s="736"/>
      <c r="P42" s="736"/>
      <c r="Q42" s="60"/>
      <c r="R42" s="60"/>
      <c r="S42" s="60"/>
      <c r="T42" s="60"/>
    </row>
    <row r="43" spans="1:23" ht="14.1" customHeight="1" x14ac:dyDescent="0.2">
      <c r="A43" s="45">
        <v>7</v>
      </c>
      <c r="B43" s="32" t="s">
        <v>50</v>
      </c>
      <c r="C43" s="731">
        <v>335</v>
      </c>
      <c r="D43" s="732"/>
      <c r="E43" s="46"/>
      <c r="F43" s="31">
        <v>0</v>
      </c>
      <c r="G43" s="31">
        <v>0</v>
      </c>
      <c r="H43" s="47"/>
      <c r="I43" s="48">
        <f t="shared" ref="I43:I48" si="4">F43+G43</f>
        <v>0</v>
      </c>
      <c r="J43" s="31">
        <v>0</v>
      </c>
      <c r="K43" s="31">
        <v>0</v>
      </c>
      <c r="O43" s="60"/>
      <c r="P43" s="60"/>
      <c r="Q43" s="60"/>
      <c r="R43" s="60"/>
    </row>
    <row r="44" spans="1:23" ht="14.1" customHeight="1" x14ac:dyDescent="0.2">
      <c r="A44" s="45">
        <v>6</v>
      </c>
      <c r="B44" s="32" t="s">
        <v>51</v>
      </c>
      <c r="C44" s="731">
        <v>715</v>
      </c>
      <c r="D44" s="732"/>
      <c r="E44" s="46"/>
      <c r="F44" s="31">
        <v>1</v>
      </c>
      <c r="G44" s="31">
        <v>0</v>
      </c>
      <c r="H44" s="47"/>
      <c r="I44" s="48">
        <f t="shared" si="4"/>
        <v>1</v>
      </c>
      <c r="J44" s="31">
        <v>5</v>
      </c>
      <c r="K44" s="31">
        <v>4</v>
      </c>
      <c r="M44" s="85" t="s">
        <v>66</v>
      </c>
      <c r="N44" s="87"/>
      <c r="O44" s="59"/>
      <c r="P44" s="59"/>
      <c r="Q44" s="59"/>
      <c r="R44" s="59"/>
    </row>
    <row r="45" spans="1:23" ht="14.1" customHeight="1" x14ac:dyDescent="0.2">
      <c r="A45" s="45">
        <v>6</v>
      </c>
      <c r="B45" s="32" t="s">
        <v>45</v>
      </c>
      <c r="C45" s="731">
        <v>217</v>
      </c>
      <c r="D45" s="732"/>
      <c r="E45" s="46"/>
      <c r="F45" s="31">
        <v>1</v>
      </c>
      <c r="G45" s="31">
        <v>0</v>
      </c>
      <c r="H45" s="47"/>
      <c r="I45" s="48">
        <f t="shared" si="4"/>
        <v>1</v>
      </c>
      <c r="J45" s="31">
        <v>5</v>
      </c>
      <c r="K45" s="31">
        <v>1</v>
      </c>
      <c r="M45" s="83" t="s">
        <v>67</v>
      </c>
      <c r="N45" s="87"/>
      <c r="O45" s="59"/>
      <c r="P45" s="59"/>
      <c r="Q45" s="59"/>
      <c r="R45" s="59"/>
    </row>
    <row r="46" spans="1:23" ht="14.1" customHeight="1" x14ac:dyDescent="0.2">
      <c r="A46" s="45">
        <v>5</v>
      </c>
      <c r="B46" s="32" t="s">
        <v>47</v>
      </c>
      <c r="C46" s="731">
        <v>647</v>
      </c>
      <c r="D46" s="732"/>
      <c r="E46" s="46"/>
      <c r="F46" s="31">
        <v>1</v>
      </c>
      <c r="G46" s="31">
        <v>0</v>
      </c>
      <c r="H46" s="47"/>
      <c r="I46" s="48">
        <f t="shared" si="4"/>
        <v>1</v>
      </c>
      <c r="J46" s="31">
        <v>4</v>
      </c>
      <c r="K46" s="31">
        <v>2</v>
      </c>
      <c r="M46" s="59"/>
      <c r="N46" s="69"/>
    </row>
    <row r="47" spans="1:23" ht="14.1" customHeight="1" x14ac:dyDescent="0.2">
      <c r="A47" s="45">
        <v>4</v>
      </c>
      <c r="B47" s="32" t="s">
        <v>48</v>
      </c>
      <c r="C47" s="731">
        <v>493</v>
      </c>
      <c r="D47" s="732"/>
      <c r="E47" s="46"/>
      <c r="F47" s="31">
        <v>0</v>
      </c>
      <c r="G47" s="31">
        <v>1</v>
      </c>
      <c r="H47" s="47"/>
      <c r="I47" s="48">
        <f t="shared" si="4"/>
        <v>1</v>
      </c>
      <c r="J47" s="31">
        <v>2</v>
      </c>
      <c r="K47" s="31">
        <v>3</v>
      </c>
      <c r="M47" s="81" t="s">
        <v>72</v>
      </c>
      <c r="N47" s="69"/>
    </row>
    <row r="48" spans="1:23" ht="14.1" customHeight="1" x14ac:dyDescent="0.2">
      <c r="A48" s="45">
        <v>4</v>
      </c>
      <c r="B48" s="32" t="s">
        <v>49</v>
      </c>
      <c r="C48" s="731">
        <v>287</v>
      </c>
      <c r="D48" s="732"/>
      <c r="E48" s="46"/>
      <c r="F48" s="31">
        <v>0</v>
      </c>
      <c r="G48" s="31">
        <v>1</v>
      </c>
      <c r="H48" s="47"/>
      <c r="I48" s="48">
        <f t="shared" si="4"/>
        <v>1</v>
      </c>
      <c r="J48" s="31">
        <v>1</v>
      </c>
      <c r="K48" s="31">
        <v>5</v>
      </c>
      <c r="N48" s="68"/>
      <c r="O48" s="59"/>
      <c r="P48" s="59"/>
      <c r="Q48" s="59"/>
      <c r="R48" s="59"/>
    </row>
    <row r="49" spans="1:21" ht="14.1" customHeight="1" x14ac:dyDescent="0.2">
      <c r="A49" s="45"/>
      <c r="B49" s="32"/>
      <c r="C49" s="731"/>
      <c r="D49" s="732"/>
      <c r="E49" s="46"/>
      <c r="F49" s="31">
        <v>0</v>
      </c>
      <c r="G49" s="31">
        <v>0</v>
      </c>
      <c r="H49" s="47"/>
      <c r="I49" s="48">
        <f>F49+G49</f>
        <v>0</v>
      </c>
      <c r="J49" s="31">
        <v>0</v>
      </c>
      <c r="K49" s="31">
        <v>0</v>
      </c>
      <c r="M49" s="85" t="s">
        <v>66</v>
      </c>
      <c r="N49" s="82"/>
      <c r="O49" s="86"/>
      <c r="P49" s="86"/>
      <c r="Q49" s="86"/>
      <c r="R49" s="86"/>
      <c r="S49" s="49"/>
      <c r="T49" s="49"/>
      <c r="U49" s="49">
        <v>1</v>
      </c>
    </row>
    <row r="50" spans="1:21" ht="14.1" customHeight="1" x14ac:dyDescent="0.2">
      <c r="A50" s="92"/>
      <c r="B50" s="88"/>
      <c r="C50" s="89"/>
      <c r="D50" s="94"/>
      <c r="E50" s="90"/>
      <c r="F50" s="90"/>
      <c r="G50" s="90"/>
      <c r="H50" s="88"/>
      <c r="I50" s="90"/>
      <c r="J50" s="91"/>
      <c r="K50" s="91"/>
      <c r="M50" s="83" t="s">
        <v>67</v>
      </c>
      <c r="N50" s="84"/>
      <c r="O50" s="86"/>
      <c r="P50" s="86"/>
      <c r="Q50" s="86"/>
      <c r="R50" s="86"/>
      <c r="S50" s="49"/>
      <c r="T50" s="49"/>
      <c r="U50" s="49">
        <v>1</v>
      </c>
    </row>
    <row r="51" spans="1:21" ht="14.1" customHeight="1" x14ac:dyDescent="0.2">
      <c r="A51" s="93"/>
      <c r="B51" s="32"/>
      <c r="C51" s="748"/>
      <c r="D51" s="749"/>
      <c r="E51" s="46"/>
      <c r="F51" s="31"/>
      <c r="G51" s="31"/>
      <c r="H51" s="47"/>
      <c r="I51" s="48"/>
      <c r="J51" s="31"/>
      <c r="K51" s="31"/>
      <c r="N51" s="68"/>
    </row>
    <row r="52" spans="1:21" x14ac:dyDescent="0.2">
      <c r="A52" s="93"/>
      <c r="B52" s="32" t="s">
        <v>22</v>
      </c>
      <c r="C52" s="742"/>
      <c r="D52" s="749"/>
      <c r="E52" s="46"/>
      <c r="F52" s="31">
        <v>0</v>
      </c>
      <c r="G52" s="31">
        <v>0</v>
      </c>
      <c r="H52" s="47"/>
      <c r="I52" s="31"/>
      <c r="J52" s="31">
        <v>0</v>
      </c>
      <c r="K52" s="31">
        <v>0</v>
      </c>
      <c r="N52" s="69"/>
    </row>
    <row r="53" spans="1:21" x14ac:dyDescent="0.2">
      <c r="F53" s="49">
        <f>SUM(F43:F52)</f>
        <v>3</v>
      </c>
      <c r="G53" s="49">
        <f>SUM(G43:G52)</f>
        <v>2</v>
      </c>
      <c r="H53" s="49"/>
      <c r="I53" s="49"/>
      <c r="J53" s="49">
        <f>SUM(J43:J52)</f>
        <v>17</v>
      </c>
      <c r="K53" s="49">
        <f>SUM(K43:K52)</f>
        <v>15</v>
      </c>
    </row>
  </sheetData>
  <sheetProtection selectLockedCells="1" selectUnlockedCells="1"/>
  <mergeCells count="81">
    <mergeCell ref="J41:K41"/>
    <mergeCell ref="C49:D49"/>
    <mergeCell ref="C51:D51"/>
    <mergeCell ref="C52:D52"/>
    <mergeCell ref="A11:C11"/>
    <mergeCell ref="C31:D31"/>
    <mergeCell ref="F41:G41"/>
    <mergeCell ref="H41:I41"/>
    <mergeCell ref="C36:D36"/>
    <mergeCell ref="C38:D38"/>
    <mergeCell ref="C33:D33"/>
    <mergeCell ref="C17:D17"/>
    <mergeCell ref="T27:U27"/>
    <mergeCell ref="H27:I27"/>
    <mergeCell ref="J27:K27"/>
    <mergeCell ref="C29:D29"/>
    <mergeCell ref="O29:P29"/>
    <mergeCell ref="F27:G27"/>
    <mergeCell ref="B28:D28"/>
    <mergeCell ref="N28:P28"/>
    <mergeCell ref="R27:S27"/>
    <mergeCell ref="O24:P24"/>
    <mergeCell ref="O37:P37"/>
    <mergeCell ref="O38:P38"/>
    <mergeCell ref="C32:D32"/>
    <mergeCell ref="C30:D30"/>
    <mergeCell ref="O30:P30"/>
    <mergeCell ref="O32:P32"/>
    <mergeCell ref="O31:P31"/>
    <mergeCell ref="O33:P33"/>
    <mergeCell ref="C35:D35"/>
    <mergeCell ref="O34:P34"/>
    <mergeCell ref="O35:P35"/>
    <mergeCell ref="O36:P36"/>
    <mergeCell ref="C24:D24"/>
    <mergeCell ref="N14:P14"/>
    <mergeCell ref="C15:D15"/>
    <mergeCell ref="O15:P15"/>
    <mergeCell ref="C16:D16"/>
    <mergeCell ref="O16:P16"/>
    <mergeCell ref="O17:P17"/>
    <mergeCell ref="C21:D21"/>
    <mergeCell ref="C23:D23"/>
    <mergeCell ref="C18:D18"/>
    <mergeCell ref="C20:D20"/>
    <mergeCell ref="O19:P19"/>
    <mergeCell ref="C19:D19"/>
    <mergeCell ref="C22:D22"/>
    <mergeCell ref="O23:P23"/>
    <mergeCell ref="G9:H9"/>
    <mergeCell ref="I9:J9"/>
    <mergeCell ref="G6:H6"/>
    <mergeCell ref="M41:P42"/>
    <mergeCell ref="V13:W13"/>
    <mergeCell ref="G10:H10"/>
    <mergeCell ref="I10:J10"/>
    <mergeCell ref="G8:H8"/>
    <mergeCell ref="G7:H7"/>
    <mergeCell ref="R13:S13"/>
    <mergeCell ref="F13:G13"/>
    <mergeCell ref="H13:I13"/>
    <mergeCell ref="J13:K13"/>
    <mergeCell ref="T13:U13"/>
    <mergeCell ref="I8:J8"/>
    <mergeCell ref="V27:W27"/>
    <mergeCell ref="A4:C5"/>
    <mergeCell ref="C48:D48"/>
    <mergeCell ref="B42:D42"/>
    <mergeCell ref="C43:D43"/>
    <mergeCell ref="C44:D44"/>
    <mergeCell ref="C45:D45"/>
    <mergeCell ref="C46:D46"/>
    <mergeCell ref="C47:D47"/>
    <mergeCell ref="D3:F4"/>
    <mergeCell ref="B14:D14"/>
    <mergeCell ref="I3:J4"/>
    <mergeCell ref="K3:L4"/>
    <mergeCell ref="G5:H5"/>
    <mergeCell ref="I5:J5"/>
    <mergeCell ref="I7:J7"/>
    <mergeCell ref="I6:J6"/>
  </mergeCells>
  <pageMargins left="0.25" right="0.25" top="0.93333333333333302" bottom="0.25" header="0.5" footer="0.51180555555555596"/>
  <pageSetup orientation="portrait" useFirstPageNumber="1" horizontalDpi="300" verticalDpi="300" r:id="rId1"/>
  <headerFooter alignWithMargins="0">
    <oddHeader>&amp;C&amp;"Times New Roman,Regular"&amp;20PACS Summer/Fall '13 - Tuesday Night Play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5"/>
  <sheetViews>
    <sheetView view="pageBreakPreview" zoomScaleNormal="100" zoomScaleSheetLayoutView="100" workbookViewId="0">
      <selection activeCell="M54" sqref="M54:M61"/>
    </sheetView>
  </sheetViews>
  <sheetFormatPr defaultColWidth="11.5703125" defaultRowHeight="14.25" x14ac:dyDescent="0.2"/>
  <cols>
    <col min="1" max="1" width="3.7109375" style="1" customWidth="1"/>
    <col min="2" max="2" width="20.7109375" style="2" customWidth="1"/>
    <col min="3" max="3" width="3.7109375" style="4" customWidth="1"/>
    <col min="4" max="4" width="0.42578125" style="5" customWidth="1"/>
    <col min="5" max="5" width="3.7109375" style="5" customWidth="1"/>
    <col min="6" max="6" width="3.140625" style="5" customWidth="1"/>
    <col min="7" max="7" width="2" style="2" customWidth="1"/>
    <col min="8" max="8" width="3.28515625" style="5" customWidth="1"/>
    <col min="9" max="9" width="4" style="6" customWidth="1"/>
    <col min="10" max="10" width="3.5703125" style="6" customWidth="1"/>
    <col min="11" max="11" width="3.7109375" style="2" customWidth="1"/>
    <col min="12" max="12" width="4.140625" style="7" customWidth="1"/>
    <col min="13" max="13" width="20.42578125" style="2" customWidth="1"/>
    <col min="14" max="14" width="1.42578125" style="3" customWidth="1"/>
    <col min="15" max="15" width="3.5703125" style="4" customWidth="1"/>
    <col min="16" max="16" width="1" style="3" customWidth="1"/>
    <col min="17" max="18" width="3.28515625" style="5" customWidth="1"/>
    <col min="19" max="19" width="2.140625" style="5" customWidth="1"/>
    <col min="20" max="20" width="3.140625" style="5" customWidth="1"/>
    <col min="21" max="21" width="3.7109375" style="5" customWidth="1"/>
    <col min="22" max="22" width="4.28515625" style="5" customWidth="1"/>
    <col min="23" max="25" width="0.140625" customWidth="1"/>
    <col min="26" max="35" width="11.5703125" hidden="1" customWidth="1"/>
  </cols>
  <sheetData>
    <row r="1" spans="1:22" ht="15" x14ac:dyDescent="0.25">
      <c r="A1" s="239"/>
      <c r="B1" s="240"/>
      <c r="C1" s="241"/>
      <c r="D1" s="242"/>
      <c r="E1" s="242"/>
      <c r="F1" s="242"/>
      <c r="G1" s="240"/>
      <c r="H1" s="242"/>
      <c r="I1" s="243"/>
      <c r="J1" s="243"/>
      <c r="K1" s="240"/>
      <c r="L1" s="244"/>
      <c r="M1" s="111"/>
      <c r="N1" s="114"/>
      <c r="O1" s="115"/>
      <c r="P1" s="114"/>
      <c r="Q1" s="224"/>
      <c r="R1" s="224"/>
      <c r="S1" s="224"/>
      <c r="T1" s="224"/>
      <c r="U1" s="224"/>
      <c r="V1" s="224"/>
    </row>
    <row r="2" spans="1:22" x14ac:dyDescent="0.2">
      <c r="D2" s="126"/>
      <c r="E2" s="126"/>
      <c r="F2" s="126"/>
      <c r="H2" s="126"/>
      <c r="Q2" s="126"/>
      <c r="R2" s="126"/>
      <c r="S2" s="126"/>
      <c r="T2" s="126"/>
      <c r="U2" s="126"/>
      <c r="V2" s="126"/>
    </row>
    <row r="3" spans="1:22" ht="18" x14ac:dyDescent="0.25">
      <c r="B3" s="158" t="s">
        <v>314</v>
      </c>
      <c r="C3" s="123"/>
      <c r="L3" s="104" t="s">
        <v>273</v>
      </c>
    </row>
    <row r="4" spans="1:22" ht="14.25" customHeight="1" x14ac:dyDescent="0.2">
      <c r="A4" s="319" t="s">
        <v>178</v>
      </c>
      <c r="B4" s="320"/>
      <c r="C4" s="321"/>
      <c r="D4" s="322"/>
      <c r="E4" s="203"/>
      <c r="F4" s="323"/>
      <c r="G4" s="203"/>
      <c r="H4" s="201"/>
      <c r="I4" s="203"/>
      <c r="J4" s="232"/>
      <c r="K4" s="232"/>
      <c r="L4" s="201"/>
      <c r="M4" s="324"/>
      <c r="N4" s="201"/>
      <c r="O4" s="201"/>
      <c r="P4" s="201"/>
      <c r="Q4" s="201"/>
      <c r="R4" s="203"/>
      <c r="S4" s="203"/>
      <c r="T4" s="203"/>
      <c r="U4" s="203"/>
      <c r="V4" s="203"/>
    </row>
    <row r="5" spans="1:22" ht="13.5" customHeight="1" x14ac:dyDescent="0.2">
      <c r="A5" s="319" t="s">
        <v>177</v>
      </c>
      <c r="B5" s="325"/>
      <c r="C5" s="326"/>
      <c r="D5" s="327"/>
      <c r="E5" s="328"/>
      <c r="F5" s="329"/>
      <c r="G5" s="328"/>
      <c r="H5" s="330"/>
      <c r="I5" s="328"/>
      <c r="J5" s="331"/>
      <c r="K5" s="331"/>
      <c r="L5" s="330"/>
      <c r="M5" s="332"/>
      <c r="N5" s="330"/>
      <c r="O5" s="330"/>
      <c r="P5" s="330"/>
      <c r="Q5" s="330"/>
      <c r="R5" s="328"/>
      <c r="S5" s="328"/>
      <c r="T5" s="328"/>
      <c r="U5" s="328"/>
      <c r="V5" s="328"/>
    </row>
    <row r="6" spans="1:22" s="18" customFormat="1" ht="12" customHeight="1" x14ac:dyDescent="0.25">
      <c r="B6" s="105"/>
      <c r="C6" s="734"/>
      <c r="D6" s="734"/>
      <c r="E6" s="734"/>
      <c r="G6" s="151" t="s">
        <v>110</v>
      </c>
      <c r="H6" s="152"/>
      <c r="I6" s="767" t="s">
        <v>109</v>
      </c>
      <c r="J6" s="719"/>
      <c r="K6" s="719"/>
      <c r="L6" s="340" t="s">
        <v>189</v>
      </c>
      <c r="M6"/>
      <c r="N6" s="149" t="s">
        <v>313</v>
      </c>
      <c r="O6" s="245"/>
      <c r="P6" s="246"/>
      <c r="Q6" s="246"/>
      <c r="R6" s="246"/>
      <c r="S6" s="246"/>
      <c r="T6" s="246"/>
      <c r="U6" s="246"/>
      <c r="V6" s="246"/>
    </row>
    <row r="7" spans="1:22" s="18" customFormat="1" ht="15" customHeight="1" x14ac:dyDescent="0.25">
      <c r="A7" s="397"/>
      <c r="B7" s="397"/>
      <c r="C7" s="772" t="s">
        <v>111</v>
      </c>
      <c r="D7" s="772"/>
      <c r="E7" s="772"/>
      <c r="F7" s="135" t="s">
        <v>4</v>
      </c>
      <c r="G7" s="136" t="s">
        <v>5</v>
      </c>
      <c r="H7" s="136" t="s">
        <v>6</v>
      </c>
      <c r="I7" s="768"/>
      <c r="J7" s="137" t="s">
        <v>4</v>
      </c>
      <c r="K7" s="137" t="s">
        <v>6</v>
      </c>
      <c r="L7" s="341" t="s">
        <v>190</v>
      </c>
      <c r="M7" s="138" t="s">
        <v>9</v>
      </c>
      <c r="N7" s="247" t="s">
        <v>153</v>
      </c>
      <c r="O7" s="248"/>
      <c r="P7" s="249"/>
      <c r="Q7" s="250"/>
      <c r="R7" s="249"/>
      <c r="S7" s="249"/>
      <c r="T7" s="249"/>
      <c r="U7" s="249"/>
      <c r="V7" s="249"/>
    </row>
    <row r="8" spans="1:22" s="18" customFormat="1" ht="15.75" x14ac:dyDescent="0.25">
      <c r="A8" s="504"/>
      <c r="B8" s="511" t="s">
        <v>39</v>
      </c>
      <c r="C8" s="770">
        <f t="shared" ref="C8:C17" si="0">F8/(F8+H8)</f>
        <v>0.6333333333333333</v>
      </c>
      <c r="D8" s="770"/>
      <c r="E8" s="770"/>
      <c r="F8" s="506">
        <f>Q84</f>
        <v>57</v>
      </c>
      <c r="G8" s="506" t="s">
        <v>5</v>
      </c>
      <c r="H8" s="506">
        <f>R84</f>
        <v>33</v>
      </c>
      <c r="I8" s="512" t="s">
        <v>304</v>
      </c>
      <c r="J8" s="513">
        <f>U84</f>
        <v>233</v>
      </c>
      <c r="K8" s="513">
        <f>V84</f>
        <v>197</v>
      </c>
      <c r="L8" s="509">
        <f>O84</f>
        <v>4.7222222222222223</v>
      </c>
      <c r="M8" s="514" t="s">
        <v>77</v>
      </c>
      <c r="N8" s="759" t="s">
        <v>320</v>
      </c>
      <c r="O8" s="759"/>
      <c r="P8" s="759"/>
      <c r="Q8" s="759"/>
      <c r="R8" s="759"/>
      <c r="S8" s="759"/>
      <c r="T8" s="759"/>
      <c r="U8" s="759"/>
      <c r="V8" s="759"/>
    </row>
    <row r="9" spans="1:22" s="18" customFormat="1" ht="15.75" x14ac:dyDescent="0.25">
      <c r="A9" s="504"/>
      <c r="B9" s="504" t="s">
        <v>260</v>
      </c>
      <c r="C9" s="774">
        <f t="shared" si="0"/>
        <v>0.6</v>
      </c>
      <c r="D9" s="774"/>
      <c r="E9" s="774"/>
      <c r="F9" s="505">
        <f>Q100</f>
        <v>54</v>
      </c>
      <c r="G9" s="506" t="s">
        <v>5</v>
      </c>
      <c r="H9" s="505">
        <f>R100</f>
        <v>36</v>
      </c>
      <c r="I9" s="507" t="s">
        <v>69</v>
      </c>
      <c r="J9" s="508">
        <f>U100</f>
        <v>242</v>
      </c>
      <c r="K9" s="508">
        <f>V100</f>
        <v>210</v>
      </c>
      <c r="L9" s="509">
        <f>O100</f>
        <v>5.166666666666667</v>
      </c>
      <c r="M9" s="510" t="s">
        <v>160</v>
      </c>
      <c r="N9" s="780" t="s">
        <v>299</v>
      </c>
      <c r="O9" s="780"/>
      <c r="P9" s="780"/>
      <c r="Q9" s="780"/>
      <c r="R9" s="780"/>
      <c r="S9" s="780"/>
      <c r="T9" s="780"/>
      <c r="U9" s="780"/>
      <c r="V9" s="780"/>
    </row>
    <row r="10" spans="1:22" s="18" customFormat="1" ht="15.75" x14ac:dyDescent="0.25">
      <c r="A10" s="504"/>
      <c r="B10" s="504" t="s">
        <v>211</v>
      </c>
      <c r="C10" s="774">
        <f t="shared" si="0"/>
        <v>0.57777777777777772</v>
      </c>
      <c r="D10" s="774"/>
      <c r="E10" s="774"/>
      <c r="F10" s="505">
        <f>Q118</f>
        <v>52</v>
      </c>
      <c r="G10" s="505" t="s">
        <v>5</v>
      </c>
      <c r="H10" s="506">
        <f>R118</f>
        <v>38</v>
      </c>
      <c r="I10" s="512" t="s">
        <v>70</v>
      </c>
      <c r="J10" s="515">
        <f>U118</f>
        <v>251</v>
      </c>
      <c r="K10" s="515">
        <f>V118</f>
        <v>211</v>
      </c>
      <c r="L10" s="516">
        <f>O118</f>
        <v>4.9444444444444446</v>
      </c>
      <c r="M10" s="514" t="s">
        <v>212</v>
      </c>
      <c r="N10" s="759" t="s">
        <v>301</v>
      </c>
      <c r="O10" s="759"/>
      <c r="P10" s="759"/>
      <c r="Q10" s="759"/>
      <c r="R10" s="759"/>
      <c r="S10" s="759"/>
      <c r="T10" s="759"/>
      <c r="U10" s="759"/>
      <c r="V10" s="759"/>
    </row>
    <row r="11" spans="1:22" s="18" customFormat="1" ht="15.75" x14ac:dyDescent="0.25">
      <c r="A11" s="504"/>
      <c r="B11" s="511" t="s">
        <v>159</v>
      </c>
      <c r="C11" s="770">
        <f t="shared" si="0"/>
        <v>0.48888888888888887</v>
      </c>
      <c r="D11" s="770"/>
      <c r="E11" s="770"/>
      <c r="F11" s="506">
        <f>E66</f>
        <v>44</v>
      </c>
      <c r="G11" s="506" t="s">
        <v>5</v>
      </c>
      <c r="H11" s="506">
        <f>F66</f>
        <v>46</v>
      </c>
      <c r="I11" s="517" t="s">
        <v>70</v>
      </c>
      <c r="J11" s="518">
        <f>I66</f>
        <v>212</v>
      </c>
      <c r="K11" s="513">
        <f>J66</f>
        <v>218</v>
      </c>
      <c r="L11" s="509">
        <f>C66</f>
        <v>4.5625</v>
      </c>
      <c r="M11" s="510" t="s">
        <v>77</v>
      </c>
      <c r="N11" s="780" t="s">
        <v>300</v>
      </c>
      <c r="O11" s="780"/>
      <c r="P11" s="780"/>
      <c r="Q11" s="780"/>
      <c r="R11" s="780"/>
      <c r="S11" s="780"/>
      <c r="T11" s="780"/>
      <c r="U11" s="780"/>
      <c r="V11" s="780"/>
    </row>
    <row r="12" spans="1:22" s="18" customFormat="1" ht="15.75" x14ac:dyDescent="0.25">
      <c r="A12" s="559"/>
      <c r="B12" s="560" t="s">
        <v>249</v>
      </c>
      <c r="C12" s="769">
        <f t="shared" si="0"/>
        <v>0.46666666666666667</v>
      </c>
      <c r="D12" s="769"/>
      <c r="E12" s="769"/>
      <c r="F12" s="506">
        <f>Q66</f>
        <v>42</v>
      </c>
      <c r="G12" s="523" t="s">
        <v>5</v>
      </c>
      <c r="H12" s="524">
        <f>R66</f>
        <v>48</v>
      </c>
      <c r="I12" s="517" t="s">
        <v>69</v>
      </c>
      <c r="J12" s="513">
        <f>U66</f>
        <v>234</v>
      </c>
      <c r="K12" s="513">
        <f>V66</f>
        <v>244</v>
      </c>
      <c r="L12" s="509">
        <f>O66</f>
        <v>5.1875</v>
      </c>
      <c r="M12" s="519" t="s">
        <v>42</v>
      </c>
      <c r="N12" s="759" t="s">
        <v>321</v>
      </c>
      <c r="O12" s="759"/>
      <c r="P12" s="759"/>
      <c r="Q12" s="759"/>
      <c r="R12" s="759"/>
      <c r="S12" s="759"/>
      <c r="T12" s="759"/>
      <c r="U12" s="759"/>
      <c r="V12" s="759"/>
    </row>
    <row r="13" spans="1:22" s="18" customFormat="1" ht="15.75" x14ac:dyDescent="0.25">
      <c r="A13" s="559"/>
      <c r="B13" s="560" t="s">
        <v>198</v>
      </c>
      <c r="C13" s="769">
        <f t="shared" si="0"/>
        <v>0.46666666666666667</v>
      </c>
      <c r="D13" s="769"/>
      <c r="E13" s="769"/>
      <c r="F13" s="537">
        <f>E84</f>
        <v>42</v>
      </c>
      <c r="G13" s="538" t="s">
        <v>5</v>
      </c>
      <c r="H13" s="539">
        <f>F84</f>
        <v>48</v>
      </c>
      <c r="I13" s="540" t="s">
        <v>70</v>
      </c>
      <c r="J13" s="541">
        <f>I84</f>
        <v>232</v>
      </c>
      <c r="K13" s="541">
        <f>J84</f>
        <v>215</v>
      </c>
      <c r="L13" s="542">
        <f>C84</f>
        <v>4.6111111111111107</v>
      </c>
      <c r="M13" s="543" t="s">
        <v>160</v>
      </c>
      <c r="N13" s="778" t="s">
        <v>317</v>
      </c>
      <c r="O13" s="778"/>
      <c r="P13" s="778"/>
      <c r="Q13" s="778"/>
      <c r="R13" s="778"/>
      <c r="S13" s="778"/>
      <c r="T13" s="778"/>
      <c r="U13" s="778"/>
      <c r="V13" s="778"/>
    </row>
    <row r="14" spans="1:22" s="18" customFormat="1" ht="15.75" x14ac:dyDescent="0.25">
      <c r="A14" s="561"/>
      <c r="B14" s="560" t="s">
        <v>191</v>
      </c>
      <c r="C14" s="775">
        <f t="shared" si="0"/>
        <v>0.46666666666666667</v>
      </c>
      <c r="D14" s="775"/>
      <c r="E14" s="775"/>
      <c r="F14" s="545">
        <f>E50</f>
        <v>42</v>
      </c>
      <c r="G14" s="539" t="s">
        <v>5</v>
      </c>
      <c r="H14" s="545">
        <f>F50</f>
        <v>48</v>
      </c>
      <c r="I14" s="540" t="s">
        <v>69</v>
      </c>
      <c r="J14" s="546">
        <f>I50</f>
        <v>218</v>
      </c>
      <c r="K14" s="547">
        <f>J50</f>
        <v>233</v>
      </c>
      <c r="L14" s="548">
        <f>C50</f>
        <v>4.125</v>
      </c>
      <c r="M14" s="549" t="s">
        <v>160</v>
      </c>
      <c r="N14" s="779" t="s">
        <v>302</v>
      </c>
      <c r="O14" s="779"/>
      <c r="P14" s="779"/>
      <c r="Q14" s="779"/>
      <c r="R14" s="779"/>
      <c r="S14" s="779"/>
      <c r="T14" s="779"/>
      <c r="U14" s="779"/>
      <c r="V14" s="779"/>
    </row>
    <row r="15" spans="1:22" s="18" customFormat="1" ht="15.75" x14ac:dyDescent="0.25">
      <c r="A15" s="544"/>
      <c r="B15" s="550" t="s">
        <v>78</v>
      </c>
      <c r="C15" s="773">
        <f t="shared" si="0"/>
        <v>0.44444444444444442</v>
      </c>
      <c r="D15" s="773"/>
      <c r="E15" s="773"/>
      <c r="F15" s="551">
        <f>E100</f>
        <v>40</v>
      </c>
      <c r="G15" s="552" t="s">
        <v>5</v>
      </c>
      <c r="H15" s="552">
        <f>F100</f>
        <v>50</v>
      </c>
      <c r="I15" s="553" t="s">
        <v>69</v>
      </c>
      <c r="J15" s="546">
        <f>I100</f>
        <v>201</v>
      </c>
      <c r="K15" s="541">
        <f>J100</f>
        <v>239</v>
      </c>
      <c r="L15" s="542">
        <f>C100</f>
        <v>4.333333333333333</v>
      </c>
      <c r="M15" s="543" t="s">
        <v>78</v>
      </c>
      <c r="N15" s="778" t="s">
        <v>318</v>
      </c>
      <c r="O15" s="778"/>
      <c r="P15" s="778"/>
      <c r="Q15" s="778"/>
      <c r="R15" s="778"/>
      <c r="S15" s="778"/>
      <c r="T15" s="778"/>
      <c r="U15" s="778"/>
      <c r="V15" s="778"/>
    </row>
    <row r="16" spans="1:22" s="18" customFormat="1" ht="15.75" x14ac:dyDescent="0.25">
      <c r="A16" s="554"/>
      <c r="B16" s="536" t="s">
        <v>203</v>
      </c>
      <c r="C16" s="771">
        <f t="shared" si="0"/>
        <v>0.43333333333333335</v>
      </c>
      <c r="D16" s="771"/>
      <c r="E16" s="771"/>
      <c r="F16" s="555">
        <f>Q50</f>
        <v>39</v>
      </c>
      <c r="G16" s="555" t="s">
        <v>5</v>
      </c>
      <c r="H16" s="555">
        <f>R50</f>
        <v>51</v>
      </c>
      <c r="I16" s="556" t="s">
        <v>303</v>
      </c>
      <c r="J16" s="546">
        <f>U50</f>
        <v>185</v>
      </c>
      <c r="K16" s="546">
        <f>V50</f>
        <v>228</v>
      </c>
      <c r="L16" s="542">
        <f>O50</f>
        <v>4.2222222222222223</v>
      </c>
      <c r="M16" s="543" t="s">
        <v>160</v>
      </c>
      <c r="N16" s="781" t="s">
        <v>322</v>
      </c>
      <c r="O16" s="781"/>
      <c r="P16" s="781"/>
      <c r="Q16" s="781"/>
      <c r="R16" s="781"/>
      <c r="S16" s="781"/>
      <c r="T16" s="781"/>
      <c r="U16" s="781"/>
      <c r="V16" s="781"/>
    </row>
    <row r="17" spans="1:22" s="18" customFormat="1" ht="15.75" x14ac:dyDescent="0.25">
      <c r="A17" s="544"/>
      <c r="B17" s="544" t="s">
        <v>222</v>
      </c>
      <c r="C17" s="773">
        <f t="shared" si="0"/>
        <v>0.42222222222222222</v>
      </c>
      <c r="D17" s="773"/>
      <c r="E17" s="773"/>
      <c r="F17" s="539">
        <f>E118</f>
        <v>38</v>
      </c>
      <c r="G17" s="539" t="s">
        <v>5</v>
      </c>
      <c r="H17" s="539">
        <f>F118</f>
        <v>52</v>
      </c>
      <c r="I17" s="540" t="s">
        <v>70</v>
      </c>
      <c r="J17" s="557">
        <f>I118</f>
        <v>218</v>
      </c>
      <c r="K17" s="557">
        <f>J118</f>
        <v>231</v>
      </c>
      <c r="L17" s="548">
        <f>C118</f>
        <v>4</v>
      </c>
      <c r="M17" s="558" t="s">
        <v>258</v>
      </c>
      <c r="N17" s="778" t="s">
        <v>319</v>
      </c>
      <c r="O17" s="778"/>
      <c r="P17" s="778"/>
      <c r="Q17" s="778"/>
      <c r="R17" s="778"/>
      <c r="S17" s="778"/>
      <c r="T17" s="778"/>
      <c r="U17" s="778"/>
      <c r="V17" s="778"/>
    </row>
    <row r="18" spans="1:22" s="18" customFormat="1" ht="14.65" customHeight="1" x14ac:dyDescent="0.2">
      <c r="A18" s="754"/>
      <c r="B18" s="754"/>
      <c r="C18" s="153"/>
      <c r="D18" s="154"/>
      <c r="E18" s="153"/>
      <c r="F18" s="207">
        <f>SUM(F8:F17)</f>
        <v>450</v>
      </c>
      <c r="G18" s="155"/>
      <c r="H18" s="207">
        <f>SUM(H8:H17)</f>
        <v>450</v>
      </c>
      <c r="I18" s="17"/>
      <c r="J18" s="207">
        <f>SUM(J8:J17)</f>
        <v>2226</v>
      </c>
      <c r="K18" s="207">
        <f>SUM(K8:K17)</f>
        <v>2226</v>
      </c>
      <c r="L18" s="343">
        <f>AVERAGE(L8:L17)</f>
        <v>4.5875000000000004</v>
      </c>
      <c r="M18" s="150"/>
      <c r="N18" s="150"/>
      <c r="O18" s="181"/>
      <c r="P18" s="64"/>
      <c r="Q18"/>
      <c r="R18"/>
      <c r="S18"/>
      <c r="T18"/>
      <c r="U18"/>
      <c r="V18"/>
    </row>
    <row r="19" spans="1:22" s="18" customFormat="1" ht="14.65" customHeight="1" x14ac:dyDescent="0.2">
      <c r="A19" s="535"/>
      <c r="B19" s="535"/>
      <c r="C19" s="153"/>
      <c r="D19" s="154"/>
      <c r="E19" s="153"/>
      <c r="F19" s="207"/>
      <c r="G19" s="155"/>
      <c r="H19" s="207"/>
      <c r="I19" s="17"/>
      <c r="J19" s="207"/>
      <c r="K19" s="207"/>
      <c r="L19" s="343"/>
      <c r="M19" s="150"/>
      <c r="N19" s="150"/>
      <c r="O19" s="181"/>
      <c r="P19" s="64"/>
      <c r="Q19"/>
      <c r="R19"/>
      <c r="S19"/>
      <c r="T19"/>
      <c r="U19"/>
      <c r="V19"/>
    </row>
    <row r="20" spans="1:22" s="18" customFormat="1" ht="14.65" customHeight="1" x14ac:dyDescent="0.2">
      <c r="A20" s="782" t="s">
        <v>315</v>
      </c>
      <c r="B20" s="782"/>
      <c r="C20" s="782"/>
      <c r="D20" s="782"/>
      <c r="E20" s="782"/>
      <c r="F20" s="782"/>
      <c r="G20" s="782"/>
      <c r="H20" s="782"/>
      <c r="I20" s="782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</row>
    <row r="21" spans="1:22" s="18" customFormat="1" ht="14.65" customHeight="1" x14ac:dyDescent="0.2">
      <c r="A21" s="782" t="s">
        <v>316</v>
      </c>
      <c r="B21" s="782"/>
      <c r="C21" s="782"/>
      <c r="D21" s="782"/>
      <c r="E21" s="782"/>
      <c r="F21" s="782"/>
      <c r="G21" s="782"/>
      <c r="H21" s="782"/>
      <c r="I21" s="782"/>
      <c r="J21" s="782"/>
      <c r="K21" s="782"/>
      <c r="L21" s="782"/>
      <c r="M21" s="782"/>
      <c r="N21" s="782"/>
      <c r="O21" s="782"/>
      <c r="P21" s="782"/>
      <c r="Q21" s="782"/>
      <c r="R21" s="782"/>
      <c r="S21" s="782"/>
      <c r="T21" s="782"/>
      <c r="U21" s="782"/>
      <c r="V21" s="782"/>
    </row>
    <row r="22" spans="1:22" s="18" customFormat="1" ht="14.65" customHeight="1" x14ac:dyDescent="0.2">
      <c r="A22" s="562"/>
      <c r="B22" s="562"/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62"/>
    </row>
    <row r="23" spans="1:22" s="18" customFormat="1" ht="14.65" customHeight="1" x14ac:dyDescent="0.2">
      <c r="A23" s="562"/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2"/>
      <c r="Q23" s="562"/>
      <c r="R23" s="562"/>
      <c r="S23" s="562"/>
      <c r="T23" s="562"/>
      <c r="U23" s="562"/>
      <c r="V23" s="562"/>
    </row>
    <row r="24" spans="1:22" s="18" customFormat="1" ht="14.65" customHeight="1" x14ac:dyDescent="0.2">
      <c r="A24" s="562"/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62"/>
    </row>
    <row r="25" spans="1:22" s="18" customFormat="1" ht="14.65" customHeight="1" x14ac:dyDescent="0.2">
      <c r="A25" s="562"/>
      <c r="B25" s="562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2"/>
      <c r="N25" s="562"/>
      <c r="O25" s="562"/>
      <c r="P25" s="562"/>
      <c r="Q25" s="562"/>
      <c r="R25" s="562"/>
      <c r="S25" s="562"/>
      <c r="T25" s="562"/>
      <c r="U25" s="562"/>
      <c r="V25" s="562"/>
    </row>
    <row r="26" spans="1:22" s="18" customFormat="1" ht="14.65" customHeight="1" x14ac:dyDescent="0.2">
      <c r="A26" s="784"/>
      <c r="B26" s="784"/>
      <c r="C26" s="784"/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</row>
    <row r="27" spans="1:22" s="18" customFormat="1" ht="14.65" customHeight="1" x14ac:dyDescent="0.2">
      <c r="A27" s="784"/>
      <c r="B27" s="784"/>
      <c r="C27" s="784"/>
      <c r="D27" s="784"/>
      <c r="E27" s="784"/>
      <c r="F27" s="784"/>
      <c r="G27" s="784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</row>
    <row r="28" spans="1:22" s="18" customFormat="1" ht="14.65" customHeight="1" x14ac:dyDescent="0.2">
      <c r="A28" s="784" t="s">
        <v>323</v>
      </c>
      <c r="B28" s="784"/>
      <c r="C28" s="784"/>
      <c r="D28" s="784"/>
      <c r="E28" s="784"/>
      <c r="F28" s="784"/>
      <c r="G28" s="784"/>
      <c r="H28" s="784"/>
      <c r="I28" s="784"/>
      <c r="J28" s="784"/>
      <c r="K28" s="784"/>
      <c r="L28" s="784"/>
      <c r="M28" s="784"/>
      <c r="N28" s="784"/>
      <c r="O28" s="784"/>
      <c r="P28" s="784"/>
      <c r="Q28" s="784"/>
      <c r="R28" s="784"/>
      <c r="S28" s="784"/>
      <c r="T28" s="784"/>
      <c r="U28" s="784"/>
      <c r="V28" s="784"/>
    </row>
    <row r="29" spans="1:22" s="18" customFormat="1" ht="14.65" customHeight="1" x14ac:dyDescent="0.2">
      <c r="A29" s="784"/>
      <c r="B29" s="784"/>
      <c r="C29" s="784"/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4"/>
      <c r="O29" s="784"/>
      <c r="P29" s="784"/>
      <c r="Q29" s="784"/>
      <c r="R29" s="784"/>
      <c r="S29" s="784"/>
      <c r="T29" s="784"/>
      <c r="U29" s="784"/>
      <c r="V29" s="784"/>
    </row>
    <row r="30" spans="1:22" s="18" customFormat="1" ht="14.65" customHeight="1" x14ac:dyDescent="0.2">
      <c r="A30" s="562"/>
      <c r="B30" s="562"/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562"/>
      <c r="N30" s="562"/>
      <c r="O30" s="562"/>
      <c r="P30" s="562"/>
      <c r="Q30" s="562"/>
      <c r="R30" s="562"/>
      <c r="S30" s="562"/>
      <c r="T30" s="562"/>
      <c r="U30" s="562"/>
      <c r="V30" s="562"/>
    </row>
    <row r="31" spans="1:22" s="18" customFormat="1" ht="14.65" customHeight="1" x14ac:dyDescent="0.2">
      <c r="A31" s="783"/>
      <c r="B31" s="783"/>
      <c r="C31" s="783"/>
      <c r="D31" s="783"/>
      <c r="E31" s="783"/>
      <c r="F31" s="783"/>
      <c r="G31" s="783"/>
      <c r="H31" s="783"/>
      <c r="I31" s="783"/>
      <c r="J31" s="783"/>
      <c r="K31" s="783"/>
      <c r="L31" s="783"/>
      <c r="M31" s="783"/>
      <c r="N31" s="783"/>
      <c r="O31" s="783"/>
      <c r="P31" s="783"/>
      <c r="Q31" s="783"/>
      <c r="R31" s="783"/>
      <c r="S31" s="783"/>
      <c r="T31" s="783"/>
      <c r="U31" s="783"/>
      <c r="V31" s="783"/>
    </row>
    <row r="32" spans="1:22" s="18" customFormat="1" ht="14.65" customHeight="1" x14ac:dyDescent="0.2">
      <c r="A32" s="535"/>
      <c r="B32" s="535"/>
      <c r="C32" s="153"/>
      <c r="D32" s="154"/>
      <c r="E32" s="153"/>
      <c r="F32" s="207"/>
      <c r="G32" s="155"/>
      <c r="H32" s="207"/>
      <c r="I32" s="17"/>
      <c r="J32" s="207"/>
      <c r="K32" s="207"/>
      <c r="L32" s="343"/>
      <c r="M32" s="150"/>
      <c r="N32" s="150"/>
      <c r="O32" s="181"/>
      <c r="P32" s="64"/>
      <c r="Q32"/>
      <c r="R32"/>
      <c r="S32"/>
      <c r="T32"/>
      <c r="U32"/>
      <c r="V32"/>
    </row>
    <row r="33" spans="1:22" s="18" customFormat="1" ht="14.65" customHeight="1" x14ac:dyDescent="0.2">
      <c r="A33" s="535"/>
      <c r="B33" s="535"/>
      <c r="C33" s="153"/>
      <c r="D33" s="154"/>
      <c r="E33" s="153"/>
      <c r="F33" s="207"/>
      <c r="G33" s="155"/>
      <c r="H33" s="207"/>
      <c r="I33" s="17"/>
      <c r="J33" s="207"/>
      <c r="K33" s="207"/>
      <c r="L33" s="343"/>
      <c r="M33" s="150"/>
      <c r="N33" s="150"/>
      <c r="O33" s="181"/>
      <c r="P33" s="64"/>
      <c r="Q33"/>
      <c r="R33"/>
      <c r="S33"/>
      <c r="T33"/>
      <c r="U33"/>
      <c r="V33"/>
    </row>
    <row r="34" spans="1:22" s="18" customFormat="1" ht="14.65" customHeight="1" x14ac:dyDescent="0.2">
      <c r="A34" s="365" t="s">
        <v>195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1"/>
      <c r="P34" s="360"/>
      <c r="Q34" s="360"/>
      <c r="R34" s="360"/>
      <c r="S34" s="360"/>
      <c r="T34" s="360"/>
      <c r="U34" s="360"/>
      <c r="V34" s="131"/>
    </row>
    <row r="35" spans="1:22" ht="12.75" customHeight="1" x14ac:dyDescent="0.2">
      <c r="A35" s="366" t="s">
        <v>196</v>
      </c>
      <c r="B35" s="111"/>
      <c r="C35" s="115"/>
      <c r="D35" s="224"/>
      <c r="E35" s="224"/>
      <c r="F35" s="224"/>
      <c r="G35" s="111"/>
      <c r="H35" s="224"/>
      <c r="I35" s="132"/>
      <c r="J35" s="132"/>
      <c r="K35" s="111"/>
      <c r="L35" s="133"/>
      <c r="M35" s="111"/>
      <c r="N35" s="114"/>
      <c r="O35" s="115"/>
      <c r="P35" s="114"/>
      <c r="Q35" s="224"/>
      <c r="R35" s="224"/>
      <c r="S35" s="224"/>
      <c r="T35" s="224"/>
      <c r="U35" s="224"/>
      <c r="V35" s="224"/>
    </row>
    <row r="36" spans="1:22" s="53" customFormat="1" ht="17.25" customHeight="1" x14ac:dyDescent="0.2">
      <c r="A36" s="453" t="s">
        <v>311</v>
      </c>
      <c r="B36" s="463"/>
      <c r="C36" s="464"/>
      <c r="D36" s="464"/>
      <c r="E36" s="755" t="s">
        <v>11</v>
      </c>
      <c r="F36" s="755"/>
      <c r="G36" s="755" t="s">
        <v>12</v>
      </c>
      <c r="H36" s="755"/>
      <c r="I36" s="755" t="s">
        <v>13</v>
      </c>
      <c r="J36" s="755"/>
      <c r="K36" s="174"/>
      <c r="L36" s="453" t="s">
        <v>272</v>
      </c>
      <c r="M36" s="454"/>
      <c r="N36" s="455"/>
      <c r="O36" s="456"/>
      <c r="P36" s="457"/>
      <c r="Q36" s="755" t="s">
        <v>11</v>
      </c>
      <c r="R36" s="755"/>
      <c r="S36" s="755" t="s">
        <v>12</v>
      </c>
      <c r="T36" s="755"/>
      <c r="U36" s="755" t="s">
        <v>13</v>
      </c>
      <c r="V36" s="755"/>
    </row>
    <row r="37" spans="1:22" s="18" customFormat="1" ht="18" x14ac:dyDescent="0.25">
      <c r="A37" s="458" t="s">
        <v>14</v>
      </c>
      <c r="B37" s="465" t="s">
        <v>192</v>
      </c>
      <c r="C37" s="466"/>
      <c r="D37" s="467"/>
      <c r="E37" s="459" t="s">
        <v>4</v>
      </c>
      <c r="F37" s="459" t="s">
        <v>6</v>
      </c>
      <c r="G37" s="460"/>
      <c r="H37" s="461" t="s">
        <v>15</v>
      </c>
      <c r="I37" s="459" t="s">
        <v>4</v>
      </c>
      <c r="J37" s="459" t="s">
        <v>6</v>
      </c>
      <c r="K37" s="175"/>
      <c r="L37" s="458" t="s">
        <v>14</v>
      </c>
      <c r="M37" s="776" t="s">
        <v>203</v>
      </c>
      <c r="N37" s="776"/>
      <c r="O37" s="777"/>
      <c r="P37" s="494"/>
      <c r="Q37" s="459" t="s">
        <v>4</v>
      </c>
      <c r="R37" s="459" t="s">
        <v>6</v>
      </c>
      <c r="S37" s="460"/>
      <c r="T37" s="461" t="s">
        <v>15</v>
      </c>
      <c r="U37" s="459" t="s">
        <v>4</v>
      </c>
      <c r="V37" s="459" t="s">
        <v>6</v>
      </c>
    </row>
    <row r="38" spans="1:22" x14ac:dyDescent="0.2">
      <c r="A38" s="304">
        <v>7</v>
      </c>
      <c r="B38" s="122" t="s">
        <v>193</v>
      </c>
      <c r="C38" s="299"/>
      <c r="D38" s="112"/>
      <c r="E38" s="121">
        <v>7</v>
      </c>
      <c r="F38" s="121">
        <v>4</v>
      </c>
      <c r="G38" s="122"/>
      <c r="H38" s="121">
        <f t="shared" ref="H38:H45" si="1">E38+F38</f>
        <v>11</v>
      </c>
      <c r="I38" s="121">
        <v>48</v>
      </c>
      <c r="J38" s="121">
        <v>34</v>
      </c>
      <c r="K38" s="165"/>
      <c r="L38" s="317">
        <v>5</v>
      </c>
      <c r="M38" s="376" t="s">
        <v>217</v>
      </c>
      <c r="N38" s="381"/>
      <c r="O38" s="374"/>
      <c r="P38" s="381"/>
      <c r="Q38" s="166">
        <v>5</v>
      </c>
      <c r="R38" s="121">
        <v>9</v>
      </c>
      <c r="S38" s="122"/>
      <c r="T38" s="121">
        <f t="shared" ref="T38:T43" si="2">Q38+R38</f>
        <v>14</v>
      </c>
      <c r="U38" s="121">
        <v>40</v>
      </c>
      <c r="V38" s="121">
        <v>50</v>
      </c>
    </row>
    <row r="39" spans="1:22" x14ac:dyDescent="0.2">
      <c r="A39" s="304">
        <v>6.5</v>
      </c>
      <c r="B39" s="122" t="s">
        <v>73</v>
      </c>
      <c r="C39" s="378"/>
      <c r="D39" s="112"/>
      <c r="E39" s="121">
        <v>6</v>
      </c>
      <c r="F39" s="121">
        <v>7</v>
      </c>
      <c r="G39" s="122"/>
      <c r="H39" s="121">
        <f t="shared" si="1"/>
        <v>13</v>
      </c>
      <c r="I39" s="121">
        <v>51</v>
      </c>
      <c r="J39" s="121">
        <v>45</v>
      </c>
      <c r="K39" s="165"/>
      <c r="L39" s="317">
        <v>5</v>
      </c>
      <c r="M39" s="377" t="s">
        <v>293</v>
      </c>
      <c r="N39" s="381"/>
      <c r="O39" s="374"/>
      <c r="P39" s="381"/>
      <c r="Q39" s="375">
        <v>6</v>
      </c>
      <c r="R39" s="375">
        <v>3</v>
      </c>
      <c r="S39" s="375"/>
      <c r="T39" s="375">
        <f t="shared" si="2"/>
        <v>9</v>
      </c>
      <c r="U39" s="375">
        <v>21</v>
      </c>
      <c r="V39" s="375">
        <v>22</v>
      </c>
    </row>
    <row r="40" spans="1:22" x14ac:dyDescent="0.2">
      <c r="A40" s="304">
        <v>4.5</v>
      </c>
      <c r="B40" s="386" t="s">
        <v>174</v>
      </c>
      <c r="C40" s="311"/>
      <c r="D40" s="522"/>
      <c r="E40" s="166">
        <v>7</v>
      </c>
      <c r="F40" s="166">
        <v>9</v>
      </c>
      <c r="G40" s="166"/>
      <c r="H40" s="166">
        <f t="shared" si="1"/>
        <v>16</v>
      </c>
      <c r="I40" s="166">
        <v>39</v>
      </c>
      <c r="J40" s="166">
        <v>38</v>
      </c>
      <c r="K40" s="165"/>
      <c r="L40" s="304">
        <v>4.5</v>
      </c>
      <c r="M40" s="377" t="s">
        <v>206</v>
      </c>
      <c r="N40" s="381"/>
      <c r="O40" s="374"/>
      <c r="P40" s="380"/>
      <c r="Q40" s="147">
        <v>4</v>
      </c>
      <c r="R40" s="147">
        <v>6</v>
      </c>
      <c r="S40" s="176"/>
      <c r="T40" s="147">
        <f t="shared" si="2"/>
        <v>10</v>
      </c>
      <c r="U40" s="147">
        <v>22</v>
      </c>
      <c r="V40" s="147">
        <v>28</v>
      </c>
    </row>
    <row r="41" spans="1:22" x14ac:dyDescent="0.2">
      <c r="A41" s="304">
        <v>4</v>
      </c>
      <c r="B41" s="122" t="s">
        <v>173</v>
      </c>
      <c r="C41" s="378"/>
      <c r="D41" s="112"/>
      <c r="E41" s="121">
        <v>3</v>
      </c>
      <c r="F41" s="121">
        <v>6</v>
      </c>
      <c r="G41" s="122"/>
      <c r="H41" s="121">
        <f t="shared" si="1"/>
        <v>9</v>
      </c>
      <c r="I41" s="121">
        <v>16</v>
      </c>
      <c r="J41" s="121">
        <v>27</v>
      </c>
      <c r="K41" s="165"/>
      <c r="L41" s="304">
        <v>4.5</v>
      </c>
      <c r="M41" s="122" t="s">
        <v>200</v>
      </c>
      <c r="N41" s="167"/>
      <c r="O41" s="168"/>
      <c r="P41" s="121"/>
      <c r="Q41" s="147">
        <v>7</v>
      </c>
      <c r="R41" s="147">
        <v>7</v>
      </c>
      <c r="S41" s="176"/>
      <c r="T41" s="147">
        <f t="shared" si="2"/>
        <v>14</v>
      </c>
      <c r="U41" s="147">
        <v>29</v>
      </c>
      <c r="V41" s="147">
        <v>27</v>
      </c>
    </row>
    <row r="42" spans="1:22" x14ac:dyDescent="0.2">
      <c r="A42" s="304">
        <v>3</v>
      </c>
      <c r="B42" s="122" t="s">
        <v>197</v>
      </c>
      <c r="C42" s="385"/>
      <c r="D42" s="312"/>
      <c r="E42" s="166">
        <v>4</v>
      </c>
      <c r="F42" s="166">
        <v>4</v>
      </c>
      <c r="G42" s="166"/>
      <c r="H42" s="166">
        <f t="shared" si="1"/>
        <v>8</v>
      </c>
      <c r="I42" s="166">
        <v>12</v>
      </c>
      <c r="J42" s="166">
        <v>20</v>
      </c>
      <c r="K42" s="165" t="s">
        <v>0</v>
      </c>
      <c r="L42" s="317">
        <v>4.5</v>
      </c>
      <c r="M42" s="189" t="s">
        <v>199</v>
      </c>
      <c r="N42" s="208"/>
      <c r="O42" s="198"/>
      <c r="P42" s="166"/>
      <c r="Q42" s="121">
        <v>5</v>
      </c>
      <c r="R42" s="121">
        <v>7</v>
      </c>
      <c r="S42" s="122"/>
      <c r="T42" s="121">
        <f t="shared" si="2"/>
        <v>12</v>
      </c>
      <c r="U42" s="121">
        <v>25</v>
      </c>
      <c r="V42" s="121">
        <v>31</v>
      </c>
    </row>
    <row r="43" spans="1:22" x14ac:dyDescent="0.2">
      <c r="A43" s="304">
        <v>3</v>
      </c>
      <c r="B43" s="377" t="s">
        <v>243</v>
      </c>
      <c r="C43" s="370"/>
      <c r="E43" s="166">
        <v>8</v>
      </c>
      <c r="F43" s="166">
        <v>3</v>
      </c>
      <c r="G43" s="166"/>
      <c r="H43" s="166">
        <f t="shared" si="1"/>
        <v>11</v>
      </c>
      <c r="I43" s="166">
        <v>18</v>
      </c>
      <c r="J43" s="166">
        <v>15</v>
      </c>
      <c r="K43" s="165"/>
      <c r="L43" s="317">
        <v>4</v>
      </c>
      <c r="M43" s="189" t="s">
        <v>218</v>
      </c>
      <c r="N43" s="167"/>
      <c r="O43" s="500"/>
      <c r="P43" s="121"/>
      <c r="Q43" s="147">
        <v>4</v>
      </c>
      <c r="R43" s="147">
        <v>7</v>
      </c>
      <c r="S43" s="176"/>
      <c r="T43" s="147">
        <f t="shared" si="2"/>
        <v>11</v>
      </c>
      <c r="U43" s="147">
        <v>23</v>
      </c>
      <c r="V43" s="147">
        <v>27</v>
      </c>
    </row>
    <row r="44" spans="1:22" x14ac:dyDescent="0.2">
      <c r="A44" s="304">
        <v>2.5</v>
      </c>
      <c r="B44" s="122" t="s">
        <v>172</v>
      </c>
      <c r="C44" s="382"/>
      <c r="D44" s="312"/>
      <c r="E44" s="121">
        <v>4</v>
      </c>
      <c r="F44" s="121">
        <v>5</v>
      </c>
      <c r="G44" s="122"/>
      <c r="H44" s="121">
        <f t="shared" si="1"/>
        <v>9</v>
      </c>
      <c r="I44" s="121">
        <v>11</v>
      </c>
      <c r="J44" s="121">
        <v>12</v>
      </c>
      <c r="K44" s="165"/>
      <c r="L44" s="304">
        <v>4</v>
      </c>
      <c r="M44" s="122" t="s">
        <v>207</v>
      </c>
      <c r="N44" s="281"/>
      <c r="O44" s="282"/>
      <c r="P44" s="283"/>
      <c r="Q44" s="166">
        <v>2</v>
      </c>
      <c r="R44" s="166">
        <v>4</v>
      </c>
      <c r="S44" s="189"/>
      <c r="T44" s="166">
        <f t="shared" ref="T44:T49" si="3">Q44+R44</f>
        <v>6</v>
      </c>
      <c r="U44" s="166">
        <v>10</v>
      </c>
      <c r="V44" s="166">
        <v>18</v>
      </c>
    </row>
    <row r="45" spans="1:22" x14ac:dyDescent="0.2">
      <c r="A45" s="304">
        <v>2.5</v>
      </c>
      <c r="B45" s="122" t="s">
        <v>176</v>
      </c>
      <c r="C45" s="382"/>
      <c r="D45" s="312"/>
      <c r="E45" s="166">
        <v>1</v>
      </c>
      <c r="F45" s="166">
        <v>6</v>
      </c>
      <c r="G45" s="166"/>
      <c r="H45" s="166">
        <f t="shared" si="1"/>
        <v>7</v>
      </c>
      <c r="I45" s="166">
        <v>6</v>
      </c>
      <c r="J45" s="166">
        <v>16</v>
      </c>
      <c r="K45" s="165"/>
      <c r="L45" s="317">
        <v>3.5</v>
      </c>
      <c r="M45" s="122" t="s">
        <v>202</v>
      </c>
      <c r="N45" s="208"/>
      <c r="O45" s="198"/>
      <c r="P45" s="166"/>
      <c r="Q45" s="121">
        <v>5</v>
      </c>
      <c r="R45" s="121">
        <v>7</v>
      </c>
      <c r="S45" s="122"/>
      <c r="T45" s="121">
        <f t="shared" si="3"/>
        <v>12</v>
      </c>
      <c r="U45" s="121">
        <v>13</v>
      </c>
      <c r="V45" s="121">
        <v>22</v>
      </c>
    </row>
    <row r="46" spans="1:22" x14ac:dyDescent="0.2">
      <c r="A46" s="521"/>
      <c r="B46" s="383"/>
      <c r="C46" s="374"/>
      <c r="D46" s="368"/>
      <c r="E46" s="368"/>
      <c r="F46" s="368"/>
      <c r="G46" s="383"/>
      <c r="H46" s="368"/>
      <c r="I46" s="384"/>
      <c r="J46" s="384"/>
      <c r="K46" s="165"/>
      <c r="L46" s="304">
        <v>3</v>
      </c>
      <c r="M46" s="189" t="s">
        <v>201</v>
      </c>
      <c r="N46" s="167"/>
      <c r="O46" s="168"/>
      <c r="P46" s="121"/>
      <c r="Q46" s="147">
        <v>1</v>
      </c>
      <c r="R46" s="147">
        <v>1</v>
      </c>
      <c r="S46" s="176"/>
      <c r="T46" s="147">
        <f t="shared" si="3"/>
        <v>2</v>
      </c>
      <c r="U46" s="147">
        <v>2</v>
      </c>
      <c r="V46" s="147">
        <v>3</v>
      </c>
    </row>
    <row r="47" spans="1:22" x14ac:dyDescent="0.2">
      <c r="A47" s="313"/>
      <c r="B47" s="122" t="s">
        <v>76</v>
      </c>
      <c r="C47" s="385"/>
      <c r="D47" s="312"/>
      <c r="E47" s="121">
        <v>2</v>
      </c>
      <c r="F47" s="121">
        <v>4</v>
      </c>
      <c r="G47" s="122"/>
      <c r="H47" s="121">
        <f>E47+F47</f>
        <v>6</v>
      </c>
      <c r="I47" s="121">
        <v>17</v>
      </c>
      <c r="J47" s="121">
        <v>26</v>
      </c>
      <c r="K47" s="165"/>
      <c r="L47" s="200"/>
      <c r="M47" s="762" t="s">
        <v>76</v>
      </c>
      <c r="N47" s="763"/>
      <c r="O47" s="764"/>
      <c r="P47" s="110"/>
      <c r="Q47" s="121">
        <v>0</v>
      </c>
      <c r="R47" s="121">
        <v>0</v>
      </c>
      <c r="S47" s="122"/>
      <c r="T47" s="121">
        <f t="shared" si="3"/>
        <v>0</v>
      </c>
      <c r="U47" s="121">
        <v>0</v>
      </c>
      <c r="V47" s="121">
        <v>0</v>
      </c>
    </row>
    <row r="48" spans="1:22" x14ac:dyDescent="0.2">
      <c r="A48" s="106"/>
      <c r="B48" s="161" t="s">
        <v>106</v>
      </c>
      <c r="C48" s="314"/>
      <c r="D48" s="315"/>
      <c r="E48" s="432">
        <v>0</v>
      </c>
      <c r="F48" s="433">
        <v>0</v>
      </c>
      <c r="G48" s="122"/>
      <c r="H48" s="121">
        <f>E48+F48</f>
        <v>0</v>
      </c>
      <c r="I48" s="121">
        <v>0</v>
      </c>
      <c r="J48" s="121">
        <v>0</v>
      </c>
      <c r="K48" s="165"/>
      <c r="L48" s="169"/>
      <c r="M48" s="177" t="s">
        <v>106</v>
      </c>
      <c r="N48" s="178"/>
      <c r="O48" s="172"/>
      <c r="P48" s="173"/>
      <c r="Q48" s="233">
        <v>0</v>
      </c>
      <c r="R48" s="233">
        <v>0</v>
      </c>
      <c r="S48" s="176"/>
      <c r="T48" s="147">
        <f t="shared" si="3"/>
        <v>0</v>
      </c>
      <c r="U48" s="147">
        <v>0</v>
      </c>
      <c r="V48" s="147">
        <v>0</v>
      </c>
    </row>
    <row r="49" spans="1:22" ht="15" x14ac:dyDescent="0.25">
      <c r="A49" s="157"/>
      <c r="B49" s="269" t="s">
        <v>158</v>
      </c>
      <c r="C49" s="270"/>
      <c r="D49" s="271"/>
      <c r="E49" s="272">
        <v>0</v>
      </c>
      <c r="F49" s="272">
        <v>0</v>
      </c>
      <c r="G49" s="273"/>
      <c r="H49" s="274">
        <f>E49+F49</f>
        <v>0</v>
      </c>
      <c r="I49" s="274"/>
      <c r="J49" s="274"/>
      <c r="K49" s="147"/>
      <c r="L49" s="157"/>
      <c r="M49" s="275" t="s">
        <v>158</v>
      </c>
      <c r="N49" s="276"/>
      <c r="O49" s="342"/>
      <c r="P49" s="277"/>
      <c r="Q49" s="278">
        <v>0</v>
      </c>
      <c r="R49" s="278">
        <v>0</v>
      </c>
      <c r="S49" s="279"/>
      <c r="T49" s="280">
        <f t="shared" si="3"/>
        <v>0</v>
      </c>
      <c r="U49" s="280">
        <v>0</v>
      </c>
      <c r="V49" s="280">
        <v>0</v>
      </c>
    </row>
    <row r="50" spans="1:22" x14ac:dyDescent="0.2">
      <c r="A50" s="254" t="s">
        <v>157</v>
      </c>
      <c r="B50" s="252"/>
      <c r="C50" s="349">
        <f>AVERAGE(A38:A45)</f>
        <v>4.125</v>
      </c>
      <c r="D50" s="316"/>
      <c r="E50" s="108">
        <f>SUM(E38:E49)</f>
        <v>42</v>
      </c>
      <c r="F50" s="108">
        <f>SUM(F38:F49)</f>
        <v>48</v>
      </c>
      <c r="G50" s="223"/>
      <c r="H50" s="223"/>
      <c r="I50" s="108">
        <f>SUM(I38:I49)</f>
        <v>218</v>
      </c>
      <c r="J50" s="108">
        <f>SUM(J38:J49)</f>
        <v>233</v>
      </c>
      <c r="K50" s="165"/>
      <c r="L50" s="251" t="s">
        <v>157</v>
      </c>
      <c r="M50" s="252"/>
      <c r="N50" s="253"/>
      <c r="O50" s="347">
        <f>AVERAGE(L38:L46)</f>
        <v>4.2222222222222223</v>
      </c>
      <c r="P50" s="170"/>
      <c r="Q50" s="298">
        <f>SUM(Q38:Q49)</f>
        <v>39</v>
      </c>
      <c r="R50" s="298">
        <f>SUM(R38:R49)</f>
        <v>51</v>
      </c>
      <c r="S50" s="171"/>
      <c r="T50" s="171"/>
      <c r="U50" s="298">
        <f>SUM(U38:U49)</f>
        <v>185</v>
      </c>
      <c r="V50" s="298">
        <f>SUM(V38:V49)</f>
        <v>228</v>
      </c>
    </row>
    <row r="51" spans="1:22" ht="15.75" customHeight="1" x14ac:dyDescent="0.2">
      <c r="K51" s="111"/>
    </row>
    <row r="52" spans="1:22" s="53" customFormat="1" ht="12.75" x14ac:dyDescent="0.2">
      <c r="A52" s="453" t="s">
        <v>272</v>
      </c>
      <c r="B52" s="527"/>
      <c r="C52" s="528"/>
      <c r="D52" s="457"/>
      <c r="E52" s="755" t="s">
        <v>11</v>
      </c>
      <c r="F52" s="755"/>
      <c r="G52" s="755" t="s">
        <v>12</v>
      </c>
      <c r="H52" s="755"/>
      <c r="I52" s="755" t="s">
        <v>13</v>
      </c>
      <c r="J52" s="755"/>
      <c r="K52" s="109"/>
      <c r="L52" s="453" t="s">
        <v>281</v>
      </c>
      <c r="M52" s="454"/>
      <c r="N52" s="455"/>
      <c r="O52" s="456"/>
      <c r="P52" s="457"/>
      <c r="Q52" s="755" t="s">
        <v>11</v>
      </c>
      <c r="R52" s="755"/>
      <c r="S52" s="755" t="s">
        <v>12</v>
      </c>
      <c r="T52" s="755"/>
      <c r="U52" s="755" t="s">
        <v>13</v>
      </c>
      <c r="V52" s="755"/>
    </row>
    <row r="53" spans="1:22" ht="18" x14ac:dyDescent="0.25">
      <c r="A53" s="529" t="s">
        <v>14</v>
      </c>
      <c r="B53" s="752" t="s">
        <v>151</v>
      </c>
      <c r="C53" s="752"/>
      <c r="D53" s="530"/>
      <c r="E53" s="530" t="s">
        <v>4</v>
      </c>
      <c r="F53" s="530" t="s">
        <v>6</v>
      </c>
      <c r="G53" s="531"/>
      <c r="H53" s="532" t="s">
        <v>15</v>
      </c>
      <c r="I53" s="530" t="s">
        <v>4</v>
      </c>
      <c r="J53" s="530" t="s">
        <v>6</v>
      </c>
      <c r="K53" s="105"/>
      <c r="L53" s="458" t="s">
        <v>14</v>
      </c>
      <c r="M53" s="776" t="s">
        <v>249</v>
      </c>
      <c r="N53" s="776"/>
      <c r="O53" s="777"/>
      <c r="P53" s="492"/>
      <c r="Q53" s="459" t="s">
        <v>4</v>
      </c>
      <c r="R53" s="459" t="s">
        <v>6</v>
      </c>
      <c r="S53" s="460"/>
      <c r="T53" s="461" t="s">
        <v>15</v>
      </c>
      <c r="U53" s="459" t="s">
        <v>4</v>
      </c>
      <c r="V53" s="459" t="s">
        <v>6</v>
      </c>
    </row>
    <row r="54" spans="1:22" x14ac:dyDescent="0.2">
      <c r="A54" s="474">
        <v>7.5</v>
      </c>
      <c r="B54" s="377" t="s">
        <v>267</v>
      </c>
      <c r="C54" s="420"/>
      <c r="D54" s="190"/>
      <c r="E54" s="190">
        <v>8</v>
      </c>
      <c r="F54" s="190">
        <v>4</v>
      </c>
      <c r="G54" s="191"/>
      <c r="H54" s="190">
        <f t="shared" ref="H54:H62" si="4">E54+F54</f>
        <v>12</v>
      </c>
      <c r="I54" s="190">
        <v>49</v>
      </c>
      <c r="J54" s="190">
        <v>35</v>
      </c>
      <c r="K54" s="111"/>
      <c r="L54" s="304">
        <v>6.5</v>
      </c>
      <c r="M54" s="386" t="s">
        <v>92</v>
      </c>
      <c r="N54" s="124"/>
      <c r="O54" s="125"/>
      <c r="P54" s="112"/>
      <c r="Q54" s="121">
        <v>4</v>
      </c>
      <c r="R54" s="121">
        <v>4</v>
      </c>
      <c r="S54" s="122"/>
      <c r="T54" s="121">
        <f t="shared" ref="T54:T61" si="5">Q54+R54</f>
        <v>8</v>
      </c>
      <c r="U54" s="121">
        <v>23</v>
      </c>
      <c r="V54" s="121">
        <v>30</v>
      </c>
    </row>
    <row r="55" spans="1:22" x14ac:dyDescent="0.2">
      <c r="A55" s="474">
        <v>6</v>
      </c>
      <c r="B55" s="481" t="s">
        <v>182</v>
      </c>
      <c r="C55" s="448"/>
      <c r="D55" s="392"/>
      <c r="E55" s="95">
        <v>6</v>
      </c>
      <c r="F55" s="95">
        <v>8</v>
      </c>
      <c r="G55" s="393"/>
      <c r="H55" s="193">
        <f t="shared" si="4"/>
        <v>14</v>
      </c>
      <c r="I55" s="95">
        <v>44</v>
      </c>
      <c r="J55" s="95">
        <v>52</v>
      </c>
      <c r="K55" s="111"/>
      <c r="L55" s="304">
        <v>6</v>
      </c>
      <c r="M55" s="83" t="s">
        <v>256</v>
      </c>
      <c r="N55" s="434"/>
      <c r="O55" s="435"/>
      <c r="P55" s="491"/>
      <c r="Q55" s="147">
        <v>6</v>
      </c>
      <c r="R55" s="147">
        <v>7</v>
      </c>
      <c r="S55" s="147"/>
      <c r="T55" s="147">
        <f t="shared" si="5"/>
        <v>13</v>
      </c>
      <c r="U55" s="147">
        <v>44</v>
      </c>
      <c r="V55" s="147">
        <v>47</v>
      </c>
    </row>
    <row r="56" spans="1:22" x14ac:dyDescent="0.2">
      <c r="A56" s="475">
        <v>6</v>
      </c>
      <c r="B56" s="481" t="s">
        <v>144</v>
      </c>
      <c r="C56" s="482"/>
      <c r="D56" s="193"/>
      <c r="E56" s="190">
        <v>7</v>
      </c>
      <c r="F56" s="190">
        <v>4</v>
      </c>
      <c r="G56" s="191"/>
      <c r="H56" s="190">
        <f t="shared" si="4"/>
        <v>11</v>
      </c>
      <c r="I56" s="190">
        <v>41</v>
      </c>
      <c r="J56" s="190">
        <v>27</v>
      </c>
      <c r="K56" s="111"/>
      <c r="L56" s="304">
        <v>6</v>
      </c>
      <c r="M56" s="470" t="s">
        <v>210</v>
      </c>
      <c r="N56" s="300"/>
      <c r="O56" s="301"/>
      <c r="P56" s="112"/>
      <c r="Q56" s="121">
        <v>4</v>
      </c>
      <c r="R56" s="121">
        <v>6</v>
      </c>
      <c r="S56" s="122"/>
      <c r="T56" s="121">
        <f t="shared" si="5"/>
        <v>10</v>
      </c>
      <c r="U56" s="121">
        <v>34</v>
      </c>
      <c r="V56" s="121">
        <v>37</v>
      </c>
    </row>
    <row r="57" spans="1:22" x14ac:dyDescent="0.2">
      <c r="A57" s="476">
        <v>4.5</v>
      </c>
      <c r="B57" s="481" t="s">
        <v>129</v>
      </c>
      <c r="C57" s="373"/>
      <c r="D57" s="190"/>
      <c r="E57" s="190">
        <v>4</v>
      </c>
      <c r="F57" s="190">
        <v>6</v>
      </c>
      <c r="G57" s="191"/>
      <c r="H57" s="190">
        <f t="shared" si="4"/>
        <v>10</v>
      </c>
      <c r="I57" s="190">
        <v>21</v>
      </c>
      <c r="J57" s="190">
        <v>28</v>
      </c>
      <c r="K57" s="111"/>
      <c r="L57" s="304">
        <v>6</v>
      </c>
      <c r="M57" s="470" t="s">
        <v>215</v>
      </c>
      <c r="N57" s="112"/>
      <c r="O57" s="378"/>
      <c r="P57" s="112"/>
      <c r="Q57" s="121">
        <v>5</v>
      </c>
      <c r="R57" s="121">
        <v>5</v>
      </c>
      <c r="S57" s="122"/>
      <c r="T57" s="121">
        <f t="shared" si="5"/>
        <v>10</v>
      </c>
      <c r="U57" s="121">
        <v>35</v>
      </c>
      <c r="V57" s="121">
        <v>33</v>
      </c>
    </row>
    <row r="58" spans="1:22" x14ac:dyDescent="0.2">
      <c r="A58" s="475">
        <v>3.5</v>
      </c>
      <c r="B58" s="421" t="s">
        <v>115</v>
      </c>
      <c r="C58" s="370"/>
      <c r="D58" s="372"/>
      <c r="E58" s="372">
        <v>5</v>
      </c>
      <c r="F58" s="190">
        <v>5</v>
      </c>
      <c r="G58" s="191"/>
      <c r="H58" s="190">
        <f>E58+F58</f>
        <v>10</v>
      </c>
      <c r="I58" s="190">
        <v>19</v>
      </c>
      <c r="J58" s="190">
        <v>15</v>
      </c>
      <c r="K58" s="111"/>
      <c r="L58" s="304">
        <v>6</v>
      </c>
      <c r="M58" s="122" t="s">
        <v>161</v>
      </c>
      <c r="N58" s="408"/>
      <c r="O58" s="409"/>
      <c r="P58" s="112"/>
      <c r="Q58" s="121">
        <v>7</v>
      </c>
      <c r="R58" s="121">
        <v>2</v>
      </c>
      <c r="S58" s="122"/>
      <c r="T58" s="121">
        <f t="shared" si="5"/>
        <v>9</v>
      </c>
      <c r="U58" s="121">
        <v>33</v>
      </c>
      <c r="V58" s="121">
        <v>12</v>
      </c>
    </row>
    <row r="59" spans="1:22" x14ac:dyDescent="0.2">
      <c r="A59" s="475">
        <v>3.5</v>
      </c>
      <c r="B59" s="481" t="s">
        <v>125</v>
      </c>
      <c r="C59" s="192"/>
      <c r="D59" s="193"/>
      <c r="E59" s="190">
        <v>2</v>
      </c>
      <c r="F59" s="190">
        <v>6</v>
      </c>
      <c r="G59" s="191"/>
      <c r="H59" s="190">
        <f>E59+F59</f>
        <v>8</v>
      </c>
      <c r="I59" s="190">
        <v>8</v>
      </c>
      <c r="J59" s="190">
        <v>22</v>
      </c>
      <c r="K59" s="111"/>
      <c r="L59" s="304">
        <v>5</v>
      </c>
      <c r="M59" s="122" t="s">
        <v>194</v>
      </c>
      <c r="N59" s="255"/>
      <c r="O59" s="299"/>
      <c r="P59" s="112"/>
      <c r="Q59" s="121">
        <v>7</v>
      </c>
      <c r="R59" s="121">
        <v>9</v>
      </c>
      <c r="S59" s="122"/>
      <c r="T59" s="121">
        <f t="shared" si="5"/>
        <v>16</v>
      </c>
      <c r="U59" s="121">
        <v>33</v>
      </c>
      <c r="V59" s="121">
        <v>37</v>
      </c>
    </row>
    <row r="60" spans="1:22" x14ac:dyDescent="0.2">
      <c r="A60" s="476">
        <v>3</v>
      </c>
      <c r="B60" s="388" t="s">
        <v>250</v>
      </c>
      <c r="C60" s="420"/>
      <c r="D60" s="371"/>
      <c r="E60" s="95">
        <v>6</v>
      </c>
      <c r="F60" s="95">
        <v>6</v>
      </c>
      <c r="G60" s="393"/>
      <c r="H60" s="95">
        <f>E60+F60</f>
        <v>12</v>
      </c>
      <c r="I60" s="91">
        <v>14</v>
      </c>
      <c r="J60" s="91">
        <v>20</v>
      </c>
      <c r="K60" s="111"/>
      <c r="L60" s="304">
        <v>4</v>
      </c>
      <c r="M60" s="122" t="s">
        <v>171</v>
      </c>
      <c r="N60" s="255"/>
      <c r="O60" s="299"/>
      <c r="P60" s="112"/>
      <c r="Q60" s="121">
        <v>3</v>
      </c>
      <c r="R60" s="121">
        <v>7</v>
      </c>
      <c r="S60" s="122"/>
      <c r="T60" s="121">
        <f t="shared" si="5"/>
        <v>10</v>
      </c>
      <c r="U60" s="121">
        <v>16</v>
      </c>
      <c r="V60" s="121">
        <v>22</v>
      </c>
    </row>
    <row r="61" spans="1:22" x14ac:dyDescent="0.2">
      <c r="A61" s="475">
        <v>2.5</v>
      </c>
      <c r="B61" s="481" t="s">
        <v>145</v>
      </c>
      <c r="C61" s="370"/>
      <c r="D61" s="422"/>
      <c r="E61" s="422">
        <v>6</v>
      </c>
      <c r="F61" s="372">
        <v>7</v>
      </c>
      <c r="G61" s="423"/>
      <c r="H61" s="372">
        <f t="shared" si="4"/>
        <v>13</v>
      </c>
      <c r="I61" s="372">
        <v>16</v>
      </c>
      <c r="J61" s="372">
        <v>19</v>
      </c>
      <c r="K61" s="119"/>
      <c r="L61" s="304">
        <v>2</v>
      </c>
      <c r="M61" s="122" t="s">
        <v>40</v>
      </c>
      <c r="N61" s="255"/>
      <c r="O61" s="299"/>
      <c r="P61" s="112"/>
      <c r="Q61" s="121">
        <v>6</v>
      </c>
      <c r="R61" s="121">
        <v>8</v>
      </c>
      <c r="S61" s="122"/>
      <c r="T61" s="121">
        <f t="shared" si="5"/>
        <v>14</v>
      </c>
      <c r="U61" s="121">
        <v>16</v>
      </c>
      <c r="V61" s="121">
        <v>26</v>
      </c>
    </row>
    <row r="62" spans="1:22" x14ac:dyDescent="0.2">
      <c r="A62" s="477"/>
      <c r="B62" s="483"/>
      <c r="C62" s="374"/>
      <c r="D62" s="368"/>
      <c r="E62" s="375">
        <v>0</v>
      </c>
      <c r="F62" s="375">
        <v>0</v>
      </c>
      <c r="G62" s="376"/>
      <c r="H62" s="375">
        <f t="shared" si="4"/>
        <v>0</v>
      </c>
      <c r="I62" s="375">
        <v>0</v>
      </c>
      <c r="J62" s="375">
        <v>0</v>
      </c>
      <c r="K62" s="111"/>
      <c r="L62" s="304"/>
      <c r="M62" s="107"/>
      <c r="N62" s="255"/>
      <c r="O62" s="299"/>
      <c r="P62" s="112"/>
      <c r="Q62" s="121"/>
      <c r="R62" s="121"/>
      <c r="S62" s="122"/>
      <c r="T62" s="121"/>
      <c r="U62" s="121"/>
      <c r="V62" s="121"/>
    </row>
    <row r="63" spans="1:22" x14ac:dyDescent="0.2">
      <c r="A63" s="478"/>
      <c r="B63" s="484" t="s">
        <v>76</v>
      </c>
      <c r="C63" s="385"/>
      <c r="D63" s="312"/>
      <c r="E63" s="121">
        <v>0</v>
      </c>
      <c r="F63" s="121">
        <v>0</v>
      </c>
      <c r="G63" s="122"/>
      <c r="H63" s="121">
        <f>E63+F63</f>
        <v>0</v>
      </c>
      <c r="I63" s="121">
        <v>0</v>
      </c>
      <c r="J63" s="121">
        <v>0</v>
      </c>
      <c r="K63" s="111"/>
      <c r="L63" s="106"/>
      <c r="M63" s="762" t="s">
        <v>76</v>
      </c>
      <c r="N63" s="763"/>
      <c r="O63" s="764"/>
      <c r="P63" s="112"/>
      <c r="Q63" s="121">
        <v>0</v>
      </c>
      <c r="R63" s="121">
        <v>0</v>
      </c>
      <c r="S63" s="122"/>
      <c r="T63" s="121">
        <f>Q63+R63</f>
        <v>0</v>
      </c>
      <c r="U63" s="121">
        <v>0</v>
      </c>
      <c r="V63" s="121">
        <v>0</v>
      </c>
    </row>
    <row r="64" spans="1:22" x14ac:dyDescent="0.2">
      <c r="A64" s="479"/>
      <c r="B64" s="485" t="s">
        <v>106</v>
      </c>
      <c r="C64" s="257"/>
      <c r="D64" s="258"/>
      <c r="E64" s="259">
        <v>0</v>
      </c>
      <c r="F64" s="259">
        <v>0</v>
      </c>
      <c r="G64" s="260"/>
      <c r="H64" s="256">
        <f>E64+F64</f>
        <v>0</v>
      </c>
      <c r="I64" s="261">
        <v>0</v>
      </c>
      <c r="J64" s="261">
        <v>0</v>
      </c>
      <c r="K64" s="111"/>
      <c r="L64" s="157"/>
      <c r="M64" s="161" t="s">
        <v>106</v>
      </c>
      <c r="N64" s="162"/>
      <c r="O64" s="172"/>
      <c r="P64" s="162"/>
      <c r="Q64" s="205">
        <v>0</v>
      </c>
      <c r="R64" s="205">
        <v>0</v>
      </c>
      <c r="S64" s="147"/>
      <c r="T64" s="147">
        <f>Q64+R64</f>
        <v>0</v>
      </c>
      <c r="U64" s="147">
        <v>0</v>
      </c>
      <c r="V64" s="147">
        <v>0</v>
      </c>
    </row>
    <row r="65" spans="1:24" ht="15" x14ac:dyDescent="0.25">
      <c r="A65" s="480"/>
      <c r="B65" s="486" t="s">
        <v>158</v>
      </c>
      <c r="C65" s="270"/>
      <c r="D65" s="271"/>
      <c r="E65" s="272">
        <v>0</v>
      </c>
      <c r="F65" s="272">
        <v>0</v>
      </c>
      <c r="G65" s="273"/>
      <c r="H65" s="274">
        <f>E65+F65</f>
        <v>0</v>
      </c>
      <c r="I65" s="274">
        <v>0</v>
      </c>
      <c r="J65" s="274">
        <v>0</v>
      </c>
      <c r="K65" s="119"/>
      <c r="L65" s="262"/>
      <c r="M65" s="267" t="s">
        <v>158</v>
      </c>
      <c r="N65" s="268"/>
      <c r="O65" s="263"/>
      <c r="P65" s="268"/>
      <c r="Q65" s="266">
        <v>0</v>
      </c>
      <c r="R65" s="266">
        <v>0</v>
      </c>
      <c r="S65" s="264"/>
      <c r="T65" s="264">
        <f>Q65+R65</f>
        <v>0</v>
      </c>
      <c r="U65" s="264">
        <v>0</v>
      </c>
      <c r="V65" s="264">
        <v>0</v>
      </c>
    </row>
    <row r="66" spans="1:24" ht="15" customHeight="1" x14ac:dyDescent="0.2">
      <c r="A66" s="254" t="s">
        <v>157</v>
      </c>
      <c r="B66" s="487"/>
      <c r="C66" s="488">
        <f>AVERAGE(A54:A61)</f>
        <v>4.5625</v>
      </c>
      <c r="D66" s="196"/>
      <c r="E66" s="217">
        <f>SUM(E54:E65)</f>
        <v>44</v>
      </c>
      <c r="F66" s="217">
        <f>SUM(F54:F65)</f>
        <v>46</v>
      </c>
      <c r="G66" s="218"/>
      <c r="H66" s="218"/>
      <c r="I66" s="217">
        <f>SUM(I54:I63)</f>
        <v>212</v>
      </c>
      <c r="J66" s="217">
        <f>SUM(J54:J63)</f>
        <v>218</v>
      </c>
      <c r="K66" s="111"/>
      <c r="L66" s="251" t="s">
        <v>157</v>
      </c>
      <c r="M66" s="252"/>
      <c r="N66" s="253"/>
      <c r="O66" s="347">
        <f>AVERAGE(L54:L62)</f>
        <v>5.1875</v>
      </c>
      <c r="P66" s="114"/>
      <c r="Q66" s="206">
        <f>SUM(Q54:Q65)</f>
        <v>42</v>
      </c>
      <c r="R66" s="206">
        <f>SUM(R54:R65)</f>
        <v>48</v>
      </c>
      <c r="S66" s="132"/>
      <c r="T66" s="132"/>
      <c r="U66" s="132">
        <f>SUM(U54:U65)</f>
        <v>234</v>
      </c>
      <c r="V66" s="132">
        <f>SUM(V54:V65)</f>
        <v>244</v>
      </c>
    </row>
    <row r="67" spans="1:24" ht="15" customHeight="1" x14ac:dyDescent="0.2">
      <c r="A67" s="216"/>
      <c r="B67" s="489"/>
      <c r="C67" s="490"/>
      <c r="D67" s="184"/>
      <c r="E67" s="231"/>
      <c r="F67" s="231"/>
      <c r="G67" s="231"/>
      <c r="H67" s="231"/>
      <c r="I67" s="231"/>
      <c r="J67" s="231"/>
      <c r="K67" s="111"/>
      <c r="L67" s="133"/>
      <c r="M67" s="111"/>
      <c r="N67" s="114"/>
      <c r="O67" s="115"/>
      <c r="P67" s="114"/>
      <c r="Q67" s="224"/>
      <c r="R67" s="224"/>
      <c r="S67" s="224"/>
      <c r="T67" s="224"/>
      <c r="U67" s="224"/>
      <c r="V67" s="224"/>
    </row>
    <row r="68" spans="1:24" ht="15" customHeight="1" x14ac:dyDescent="0.2">
      <c r="K68" s="111"/>
    </row>
    <row r="69" spans="1:24" ht="15" customHeight="1" x14ac:dyDescent="0.2">
      <c r="A69" s="180"/>
      <c r="B69" s="111"/>
      <c r="C69" s="115"/>
      <c r="D69" s="224"/>
      <c r="E69" s="223"/>
      <c r="F69" s="223"/>
      <c r="G69" s="223"/>
      <c r="H69" s="223"/>
      <c r="I69" s="223"/>
      <c r="J69" s="223"/>
      <c r="K69" s="111"/>
      <c r="L69" s="133"/>
      <c r="M69" s="111"/>
      <c r="N69" s="114"/>
      <c r="O69" s="115"/>
      <c r="P69" s="114"/>
      <c r="Q69" s="224"/>
      <c r="R69" s="224"/>
      <c r="S69" s="224"/>
      <c r="T69" s="224"/>
      <c r="U69" s="224"/>
      <c r="V69" s="224"/>
    </row>
    <row r="70" spans="1:24" ht="23.25" customHeight="1" x14ac:dyDescent="0.2">
      <c r="A70" s="756" t="s">
        <v>281</v>
      </c>
      <c r="B70" s="756"/>
      <c r="C70" s="756"/>
      <c r="D70" s="457"/>
      <c r="E70" s="755" t="s">
        <v>11</v>
      </c>
      <c r="F70" s="755"/>
      <c r="G70" s="755" t="s">
        <v>12</v>
      </c>
      <c r="H70" s="755"/>
      <c r="I70" s="755" t="s">
        <v>13</v>
      </c>
      <c r="J70" s="755"/>
      <c r="K70" s="111"/>
      <c r="L70" s="453" t="s">
        <v>281</v>
      </c>
      <c r="M70" s="454"/>
      <c r="N70" s="455"/>
      <c r="O70" s="456"/>
      <c r="P70" s="457"/>
      <c r="Q70" s="755" t="s">
        <v>11</v>
      </c>
      <c r="R70" s="755"/>
      <c r="S70" s="755" t="s">
        <v>12</v>
      </c>
      <c r="T70" s="755"/>
      <c r="U70" s="755" t="s">
        <v>13</v>
      </c>
      <c r="V70" s="755"/>
    </row>
    <row r="71" spans="1:24" ht="18" x14ac:dyDescent="0.25">
      <c r="A71" s="458" t="s">
        <v>14</v>
      </c>
      <c r="B71" s="758" t="s">
        <v>198</v>
      </c>
      <c r="C71" s="758"/>
      <c r="D71" s="459"/>
      <c r="E71" s="459" t="s">
        <v>4</v>
      </c>
      <c r="F71" s="459" t="s">
        <v>6</v>
      </c>
      <c r="G71" s="460"/>
      <c r="H71" s="461" t="s">
        <v>15</v>
      </c>
      <c r="I71" s="459" t="s">
        <v>4</v>
      </c>
      <c r="J71" s="459" t="s">
        <v>6</v>
      </c>
      <c r="K71" s="111"/>
      <c r="L71" s="458" t="s">
        <v>14</v>
      </c>
      <c r="M71" s="776" t="s">
        <v>175</v>
      </c>
      <c r="N71" s="776"/>
      <c r="O71" s="777"/>
      <c r="P71" s="494"/>
      <c r="Q71" s="459" t="s">
        <v>4</v>
      </c>
      <c r="R71" s="459" t="s">
        <v>6</v>
      </c>
      <c r="S71" s="460"/>
      <c r="T71" s="461" t="s">
        <v>15</v>
      </c>
      <c r="U71" s="459" t="s">
        <v>4</v>
      </c>
      <c r="V71" s="459" t="s">
        <v>6</v>
      </c>
    </row>
    <row r="72" spans="1:24" ht="14.1" customHeight="1" x14ac:dyDescent="0.2">
      <c r="A72" s="351">
        <v>7.5</v>
      </c>
      <c r="B72" s="377" t="s">
        <v>53</v>
      </c>
      <c r="C72" s="374"/>
      <c r="D72" s="414"/>
      <c r="E72" s="416">
        <v>12</v>
      </c>
      <c r="F72" s="416">
        <v>3</v>
      </c>
      <c r="G72" s="415"/>
      <c r="H72" s="354">
        <f t="shared" ref="H72:H80" si="6">E72+F72</f>
        <v>15</v>
      </c>
      <c r="I72" s="416">
        <v>71</v>
      </c>
      <c r="J72" s="416">
        <v>31</v>
      </c>
      <c r="K72" s="111"/>
      <c r="L72" s="303">
        <v>7.5</v>
      </c>
      <c r="M72" s="318" t="s">
        <v>97</v>
      </c>
      <c r="N72" s="344"/>
      <c r="O72" s="345"/>
      <c r="P72" s="110"/>
      <c r="Q72" s="121">
        <v>6</v>
      </c>
      <c r="R72" s="121">
        <v>4</v>
      </c>
      <c r="S72" s="122"/>
      <c r="T72" s="121">
        <f>Q72+R72</f>
        <v>10</v>
      </c>
      <c r="U72" s="121">
        <v>39</v>
      </c>
      <c r="V72" s="121">
        <v>33</v>
      </c>
      <c r="X72" s="525"/>
    </row>
    <row r="73" spans="1:24" ht="14.1" customHeight="1" x14ac:dyDescent="0.2">
      <c r="A73" s="387">
        <v>5.5</v>
      </c>
      <c r="B73" s="377" t="s">
        <v>259</v>
      </c>
      <c r="C73" s="374"/>
      <c r="D73" s="424"/>
      <c r="E73" s="375">
        <v>6</v>
      </c>
      <c r="F73" s="375">
        <v>4</v>
      </c>
      <c r="G73" s="383"/>
      <c r="H73" s="121">
        <f t="shared" si="6"/>
        <v>10</v>
      </c>
      <c r="I73" s="375">
        <v>34</v>
      </c>
      <c r="J73" s="375">
        <v>27</v>
      </c>
      <c r="K73" s="111"/>
      <c r="L73" s="317">
        <v>7</v>
      </c>
      <c r="M73" s="189" t="s">
        <v>156</v>
      </c>
      <c r="N73" s="390"/>
      <c r="O73" s="391"/>
      <c r="P73" s="110"/>
      <c r="Q73" s="121">
        <v>5</v>
      </c>
      <c r="R73" s="121">
        <v>2</v>
      </c>
      <c r="S73" s="122"/>
      <c r="T73" s="121">
        <f>Q73+R73</f>
        <v>7</v>
      </c>
      <c r="U73" s="121">
        <v>32</v>
      </c>
      <c r="V73" s="121">
        <v>16</v>
      </c>
      <c r="X73" s="525"/>
    </row>
    <row r="74" spans="1:24" ht="14.1" customHeight="1" x14ac:dyDescent="0.2">
      <c r="A74" s="352">
        <v>5.5</v>
      </c>
      <c r="B74" s="122" t="s">
        <v>244</v>
      </c>
      <c r="C74" s="394"/>
      <c r="D74" s="166"/>
      <c r="E74" s="166">
        <v>8</v>
      </c>
      <c r="F74" s="121">
        <v>8</v>
      </c>
      <c r="G74" s="122"/>
      <c r="H74" s="121">
        <f>E74+F74</f>
        <v>16</v>
      </c>
      <c r="I74" s="121">
        <v>35</v>
      </c>
      <c r="J74" s="121">
        <v>35</v>
      </c>
      <c r="K74" s="111"/>
      <c r="L74" s="304">
        <v>6.5</v>
      </c>
      <c r="M74" s="122" t="s">
        <v>95</v>
      </c>
      <c r="N74" s="284"/>
      <c r="O74" s="410"/>
      <c r="P74" s="173"/>
      <c r="Q74" s="121">
        <v>5</v>
      </c>
      <c r="R74" s="121">
        <v>4</v>
      </c>
      <c r="S74" s="122"/>
      <c r="T74" s="121">
        <f t="shared" ref="T74:T83" si="7">Q74+R74</f>
        <v>9</v>
      </c>
      <c r="U74" s="121">
        <v>31</v>
      </c>
      <c r="V74" s="121">
        <v>31</v>
      </c>
      <c r="X74" s="525"/>
    </row>
    <row r="75" spans="1:24" ht="14.1" customHeight="1" x14ac:dyDescent="0.2">
      <c r="A75" s="387">
        <v>5</v>
      </c>
      <c r="B75" s="122" t="s">
        <v>284</v>
      </c>
      <c r="C75" s="198"/>
      <c r="D75" s="166"/>
      <c r="E75" s="166">
        <v>3</v>
      </c>
      <c r="F75" s="166">
        <v>3</v>
      </c>
      <c r="G75" s="122"/>
      <c r="H75" s="121">
        <f>E75+F75</f>
        <v>6</v>
      </c>
      <c r="I75" s="121">
        <v>15</v>
      </c>
      <c r="J75" s="121">
        <v>14</v>
      </c>
      <c r="K75" s="111"/>
      <c r="L75" s="304">
        <v>5.5</v>
      </c>
      <c r="M75" s="377" t="s">
        <v>247</v>
      </c>
      <c r="N75" s="381"/>
      <c r="O75" s="374"/>
      <c r="P75" s="380"/>
      <c r="Q75" s="375">
        <v>10</v>
      </c>
      <c r="R75" s="375">
        <v>5</v>
      </c>
      <c r="S75" s="368"/>
      <c r="T75" s="166">
        <f t="shared" si="7"/>
        <v>15</v>
      </c>
      <c r="U75" s="375">
        <v>47</v>
      </c>
      <c r="V75" s="375">
        <v>39</v>
      </c>
      <c r="X75" s="525"/>
    </row>
    <row r="76" spans="1:24" ht="14.1" customHeight="1" x14ac:dyDescent="0.2">
      <c r="A76" s="387">
        <v>4.5</v>
      </c>
      <c r="B76" s="122" t="s">
        <v>283</v>
      </c>
      <c r="C76" s="198"/>
      <c r="D76" s="166"/>
      <c r="E76" s="166">
        <v>5</v>
      </c>
      <c r="F76" s="121">
        <v>12</v>
      </c>
      <c r="G76" s="122"/>
      <c r="H76" s="121">
        <f>E76+F76</f>
        <v>17</v>
      </c>
      <c r="I76" s="121">
        <v>41</v>
      </c>
      <c r="J76" s="121">
        <v>55</v>
      </c>
      <c r="K76" s="111"/>
      <c r="L76" s="304">
        <v>4</v>
      </c>
      <c r="M76" s="122" t="s">
        <v>31</v>
      </c>
      <c r="N76" s="287"/>
      <c r="O76" s="285"/>
      <c r="P76" s="286"/>
      <c r="Q76" s="121">
        <v>10</v>
      </c>
      <c r="R76" s="121">
        <v>8</v>
      </c>
      <c r="S76" s="122"/>
      <c r="T76" s="121">
        <f t="shared" si="7"/>
        <v>18</v>
      </c>
      <c r="U76" s="121">
        <v>36</v>
      </c>
      <c r="V76" s="121">
        <v>35</v>
      </c>
      <c r="X76" s="525"/>
    </row>
    <row r="77" spans="1:24" ht="14.1" customHeight="1" x14ac:dyDescent="0.2">
      <c r="A77" s="352">
        <v>4.5</v>
      </c>
      <c r="B77" s="377" t="s">
        <v>205</v>
      </c>
      <c r="C77" s="374"/>
      <c r="D77" s="368"/>
      <c r="E77" s="375">
        <v>3</v>
      </c>
      <c r="F77" s="375">
        <v>4</v>
      </c>
      <c r="G77" s="376"/>
      <c r="H77" s="375">
        <f>E77+F77</f>
        <v>7</v>
      </c>
      <c r="I77" s="375">
        <v>16</v>
      </c>
      <c r="J77" s="375">
        <v>18</v>
      </c>
      <c r="K77" s="111"/>
      <c r="L77" s="304">
        <v>4</v>
      </c>
      <c r="M77" s="122" t="s">
        <v>108</v>
      </c>
      <c r="N77" s="412"/>
      <c r="O77" s="413"/>
      <c r="P77" s="411"/>
      <c r="Q77" s="121">
        <v>7</v>
      </c>
      <c r="R77" s="121">
        <v>4</v>
      </c>
      <c r="S77" s="122"/>
      <c r="T77" s="121">
        <f t="shared" si="7"/>
        <v>11</v>
      </c>
      <c r="U77" s="121">
        <v>18</v>
      </c>
      <c r="V77" s="121">
        <v>17</v>
      </c>
      <c r="X77" s="525"/>
    </row>
    <row r="78" spans="1:24" ht="14.1" customHeight="1" x14ac:dyDescent="0.2">
      <c r="A78" s="387">
        <v>4</v>
      </c>
      <c r="B78" s="417" t="s">
        <v>248</v>
      </c>
      <c r="C78" s="374"/>
      <c r="D78" s="368"/>
      <c r="E78" s="375">
        <v>0</v>
      </c>
      <c r="F78" s="375">
        <v>3</v>
      </c>
      <c r="G78" s="383"/>
      <c r="H78" s="346">
        <f t="shared" si="6"/>
        <v>3</v>
      </c>
      <c r="I78" s="375">
        <v>2</v>
      </c>
      <c r="J78" s="375">
        <v>8</v>
      </c>
      <c r="K78" s="111"/>
      <c r="L78" s="304">
        <v>3</v>
      </c>
      <c r="M78" s="122" t="s">
        <v>114</v>
      </c>
      <c r="N78" s="287"/>
      <c r="O78" s="299"/>
      <c r="P78" s="110"/>
      <c r="Q78" s="121">
        <v>3</v>
      </c>
      <c r="R78" s="121">
        <v>0</v>
      </c>
      <c r="S78" s="122"/>
      <c r="T78" s="121">
        <f t="shared" si="7"/>
        <v>3</v>
      </c>
      <c r="U78" s="121">
        <v>6</v>
      </c>
      <c r="V78" s="121">
        <v>0</v>
      </c>
      <c r="X78" s="525"/>
    </row>
    <row r="79" spans="1:24" ht="14.1" customHeight="1" x14ac:dyDescent="0.2">
      <c r="A79" s="387">
        <v>3</v>
      </c>
      <c r="B79" s="388" t="s">
        <v>286</v>
      </c>
      <c r="C79" s="370"/>
      <c r="D79" s="371"/>
      <c r="E79" s="379">
        <v>4</v>
      </c>
      <c r="F79" s="379">
        <v>4</v>
      </c>
      <c r="G79" s="389"/>
      <c r="H79" s="379">
        <f t="shared" si="6"/>
        <v>8</v>
      </c>
      <c r="I79" s="473">
        <v>10</v>
      </c>
      <c r="J79" s="473">
        <v>10</v>
      </c>
      <c r="K79" s="111"/>
      <c r="L79" s="304">
        <v>2.5</v>
      </c>
      <c r="M79" s="122" t="s">
        <v>152</v>
      </c>
      <c r="N79" s="287"/>
      <c r="O79" s="299"/>
      <c r="P79" s="110"/>
      <c r="Q79" s="121">
        <v>7</v>
      </c>
      <c r="R79" s="121">
        <v>3</v>
      </c>
      <c r="S79" s="122"/>
      <c r="T79" s="121">
        <f t="shared" si="7"/>
        <v>10</v>
      </c>
      <c r="U79" s="121">
        <v>15</v>
      </c>
      <c r="V79" s="121">
        <v>12</v>
      </c>
      <c r="X79" s="525"/>
    </row>
    <row r="80" spans="1:24" ht="14.1" customHeight="1" x14ac:dyDescent="0.2">
      <c r="A80" s="352">
        <v>2</v>
      </c>
      <c r="B80" s="122" t="s">
        <v>266</v>
      </c>
      <c r="C80" s="367"/>
      <c r="D80" s="121"/>
      <c r="E80" s="121">
        <v>1</v>
      </c>
      <c r="F80" s="121">
        <v>7</v>
      </c>
      <c r="G80" s="122"/>
      <c r="H80" s="121">
        <f t="shared" si="6"/>
        <v>8</v>
      </c>
      <c r="I80" s="121">
        <v>8</v>
      </c>
      <c r="J80" s="121">
        <v>17</v>
      </c>
      <c r="K80" s="111"/>
      <c r="L80" s="304">
        <v>2.5</v>
      </c>
      <c r="M80" s="122" t="s">
        <v>268</v>
      </c>
      <c r="N80" s="287"/>
      <c r="O80" s="299"/>
      <c r="P80" s="110"/>
      <c r="Q80" s="121">
        <v>4</v>
      </c>
      <c r="R80" s="121">
        <v>3</v>
      </c>
      <c r="S80" s="122"/>
      <c r="T80" s="121">
        <f t="shared" si="7"/>
        <v>7</v>
      </c>
      <c r="U80" s="121">
        <v>9</v>
      </c>
      <c r="V80" s="121">
        <v>14</v>
      </c>
      <c r="X80" s="525"/>
    </row>
    <row r="81" spans="1:24" x14ac:dyDescent="0.2">
      <c r="A81" s="362"/>
      <c r="B81" s="122" t="s">
        <v>76</v>
      </c>
      <c r="C81" s="311"/>
      <c r="D81" s="312"/>
      <c r="E81" s="121">
        <v>0</v>
      </c>
      <c r="F81" s="121">
        <v>0</v>
      </c>
      <c r="G81" s="122"/>
      <c r="H81" s="121">
        <v>0</v>
      </c>
      <c r="I81" s="121">
        <v>0</v>
      </c>
      <c r="J81" s="121">
        <v>0</v>
      </c>
      <c r="K81" s="221"/>
      <c r="L81" s="288"/>
      <c r="M81" s="762" t="s">
        <v>76</v>
      </c>
      <c r="N81" s="763"/>
      <c r="O81" s="764"/>
      <c r="P81" s="289"/>
      <c r="Q81" s="219">
        <v>0</v>
      </c>
      <c r="R81" s="219">
        <v>0</v>
      </c>
      <c r="S81" s="220"/>
      <c r="T81" s="219">
        <f t="shared" si="7"/>
        <v>0</v>
      </c>
      <c r="U81" s="219">
        <v>0</v>
      </c>
      <c r="V81" s="219">
        <v>0</v>
      </c>
    </row>
    <row r="82" spans="1:24" x14ac:dyDescent="0.2">
      <c r="A82" s="157"/>
      <c r="B82" s="177" t="s">
        <v>106</v>
      </c>
      <c r="C82" s="172"/>
      <c r="D82" s="173"/>
      <c r="E82" s="363">
        <v>0</v>
      </c>
      <c r="F82" s="363">
        <v>0</v>
      </c>
      <c r="G82" s="222"/>
      <c r="H82" s="205">
        <f>E82+F82</f>
        <v>0</v>
      </c>
      <c r="I82" s="205">
        <v>0</v>
      </c>
      <c r="J82" s="205">
        <v>0</v>
      </c>
      <c r="K82" s="221"/>
      <c r="L82" s="290"/>
      <c r="M82" s="291" t="s">
        <v>106</v>
      </c>
      <c r="N82" s="292"/>
      <c r="O82" s="293"/>
      <c r="P82" s="292"/>
      <c r="Q82" s="205">
        <v>0</v>
      </c>
      <c r="R82" s="205">
        <v>0</v>
      </c>
      <c r="S82" s="222"/>
      <c r="T82" s="205">
        <f t="shared" si="7"/>
        <v>0</v>
      </c>
      <c r="U82" s="205">
        <v>0</v>
      </c>
      <c r="V82" s="205">
        <v>0</v>
      </c>
    </row>
    <row r="83" spans="1:24" x14ac:dyDescent="0.2">
      <c r="A83" s="262"/>
      <c r="B83" s="269" t="s">
        <v>158</v>
      </c>
      <c r="C83" s="270"/>
      <c r="D83" s="271"/>
      <c r="E83" s="272">
        <v>0</v>
      </c>
      <c r="F83" s="272">
        <v>0</v>
      </c>
      <c r="G83" s="273"/>
      <c r="H83" s="274">
        <f>E83+F83</f>
        <v>0</v>
      </c>
      <c r="I83" s="274">
        <v>0</v>
      </c>
      <c r="J83" s="274">
        <v>0</v>
      </c>
      <c r="K83" s="221"/>
      <c r="L83" s="294"/>
      <c r="M83" s="295" t="s">
        <v>158</v>
      </c>
      <c r="N83" s="296"/>
      <c r="O83" s="297"/>
      <c r="P83" s="296"/>
      <c r="Q83" s="266">
        <v>0</v>
      </c>
      <c r="R83" s="266">
        <v>0</v>
      </c>
      <c r="S83" s="265"/>
      <c r="T83" s="266">
        <f t="shared" si="7"/>
        <v>0</v>
      </c>
      <c r="U83" s="266">
        <v>0</v>
      </c>
      <c r="V83" s="266">
        <v>0</v>
      </c>
    </row>
    <row r="84" spans="1:24" x14ac:dyDescent="0.2">
      <c r="A84" s="254" t="s">
        <v>157</v>
      </c>
      <c r="B84" s="252"/>
      <c r="C84" s="349">
        <f>AVERAGE(A72:A80)</f>
        <v>4.6111111111111107</v>
      </c>
      <c r="D84" s="224"/>
      <c r="E84" s="364">
        <f>SUM(E72:E83)</f>
        <v>42</v>
      </c>
      <c r="F84" s="364">
        <f>SUM(F72:F83)</f>
        <v>48</v>
      </c>
      <c r="G84" s="364"/>
      <c r="H84" s="364"/>
      <c r="I84" s="364">
        <f>SUM(I72:I83)</f>
        <v>232</v>
      </c>
      <c r="J84" s="364">
        <f>SUM(J72:J83)</f>
        <v>215</v>
      </c>
      <c r="K84" s="221"/>
      <c r="L84" s="254" t="s">
        <v>157</v>
      </c>
      <c r="M84" s="252"/>
      <c r="N84" s="253"/>
      <c r="O84" s="348">
        <f>AVERAGE(L69:L80)</f>
        <v>4.7222222222222223</v>
      </c>
      <c r="P84" s="188"/>
      <c r="Q84" s="298">
        <f>SUM(Q69:Q83)</f>
        <v>57</v>
      </c>
      <c r="R84" s="298">
        <f>SUM(R69:R83)</f>
        <v>33</v>
      </c>
      <c r="S84" s="206"/>
      <c r="T84" s="206"/>
      <c r="U84" s="298">
        <f>SUM(U69:U83)</f>
        <v>233</v>
      </c>
      <c r="V84" s="298">
        <f>SUM(V69:V83)</f>
        <v>197</v>
      </c>
    </row>
    <row r="85" spans="1:24" ht="9.75" customHeight="1" x14ac:dyDescent="0.2">
      <c r="K85" s="111"/>
      <c r="L85" s="185"/>
      <c r="M85" s="165"/>
      <c r="N85" s="182"/>
      <c r="O85" s="183"/>
      <c r="P85" s="182"/>
      <c r="Q85" s="184"/>
      <c r="R85" s="184"/>
      <c r="S85" s="184"/>
      <c r="T85" s="184"/>
      <c r="U85" s="184"/>
      <c r="V85" s="184"/>
    </row>
    <row r="86" spans="1:24" x14ac:dyDescent="0.2">
      <c r="A86" s="350"/>
      <c r="B86" s="109"/>
      <c r="C86" s="335"/>
      <c r="D86" s="156"/>
      <c r="E86" s="753" t="s">
        <v>11</v>
      </c>
      <c r="F86" s="753"/>
      <c r="G86" s="753" t="s">
        <v>12</v>
      </c>
      <c r="H86" s="753"/>
      <c r="I86" s="753" t="s">
        <v>13</v>
      </c>
      <c r="J86" s="753"/>
      <c r="K86" s="111"/>
      <c r="L86" s="453" t="s">
        <v>272</v>
      </c>
      <c r="M86" s="454"/>
      <c r="N86" s="455"/>
      <c r="O86" s="456"/>
      <c r="P86" s="457"/>
      <c r="Q86" s="755" t="s">
        <v>11</v>
      </c>
      <c r="R86" s="755"/>
      <c r="S86" s="755" t="s">
        <v>12</v>
      </c>
      <c r="T86" s="755"/>
      <c r="U86" s="755" t="s">
        <v>13</v>
      </c>
      <c r="V86" s="755"/>
    </row>
    <row r="87" spans="1:24" ht="18" x14ac:dyDescent="0.25">
      <c r="A87" s="336" t="s">
        <v>14</v>
      </c>
      <c r="B87" s="765" t="s">
        <v>78</v>
      </c>
      <c r="C87" s="765"/>
      <c r="D87" s="337"/>
      <c r="E87" s="337" t="s">
        <v>4</v>
      </c>
      <c r="F87" s="337" t="s">
        <v>6</v>
      </c>
      <c r="G87" s="338"/>
      <c r="H87" s="339" t="s">
        <v>15</v>
      </c>
      <c r="I87" s="337" t="s">
        <v>4</v>
      </c>
      <c r="J87" s="337" t="s">
        <v>6</v>
      </c>
      <c r="K87" s="111"/>
      <c r="L87" s="458" t="s">
        <v>14</v>
      </c>
      <c r="M87" s="776" t="s">
        <v>260</v>
      </c>
      <c r="N87" s="776"/>
      <c r="O87" s="776"/>
      <c r="P87" s="459"/>
      <c r="Q87" s="459" t="s">
        <v>4</v>
      </c>
      <c r="R87" s="459" t="s">
        <v>6</v>
      </c>
      <c r="S87" s="460"/>
      <c r="T87" s="461" t="s">
        <v>15</v>
      </c>
      <c r="U87" s="459" t="s">
        <v>4</v>
      </c>
      <c r="V87" s="459" t="s">
        <v>6</v>
      </c>
    </row>
    <row r="88" spans="1:24" x14ac:dyDescent="0.2">
      <c r="A88" s="387">
        <v>7</v>
      </c>
      <c r="B88" s="189" t="s">
        <v>79</v>
      </c>
      <c r="C88" s="94"/>
      <c r="D88" s="368"/>
      <c r="E88" s="95">
        <v>7</v>
      </c>
      <c r="F88" s="95">
        <v>4</v>
      </c>
      <c r="G88" s="88"/>
      <c r="H88" s="147">
        <f t="shared" ref="H88:H99" si="8">E88+F88</f>
        <v>11</v>
      </c>
      <c r="I88" s="91">
        <v>43</v>
      </c>
      <c r="J88" s="91">
        <v>34</v>
      </c>
      <c r="K88" s="111"/>
      <c r="L88" s="304">
        <v>7.5</v>
      </c>
      <c r="M88" s="399" t="s">
        <v>239</v>
      </c>
      <c r="P88" s="286"/>
      <c r="Q88" s="121">
        <v>4</v>
      </c>
      <c r="R88" s="121">
        <v>3</v>
      </c>
      <c r="S88" s="122"/>
      <c r="T88" s="121">
        <f t="shared" ref="T88:T99" si="9">Q88+R88</f>
        <v>7</v>
      </c>
      <c r="U88" s="121">
        <v>27</v>
      </c>
      <c r="V88" s="121">
        <v>14</v>
      </c>
    </row>
    <row r="89" spans="1:24" x14ac:dyDescent="0.2">
      <c r="A89" s="387">
        <v>6.5</v>
      </c>
      <c r="B89" s="189" t="s">
        <v>209</v>
      </c>
      <c r="C89" s="367"/>
      <c r="D89" s="121"/>
      <c r="E89" s="121">
        <v>5</v>
      </c>
      <c r="F89" s="121">
        <v>3</v>
      </c>
      <c r="G89" s="122"/>
      <c r="H89" s="121">
        <f>E89+F89</f>
        <v>8</v>
      </c>
      <c r="I89" s="121">
        <v>29</v>
      </c>
      <c r="J89" s="121">
        <v>23</v>
      </c>
      <c r="K89" s="111"/>
      <c r="L89" s="304">
        <v>6</v>
      </c>
      <c r="M89" s="399" t="s">
        <v>290</v>
      </c>
      <c r="N89" s="89"/>
      <c r="O89" s="94"/>
      <c r="P89" s="89"/>
      <c r="Q89" s="95">
        <v>5</v>
      </c>
      <c r="R89" s="95">
        <v>2</v>
      </c>
      <c r="S89" s="95"/>
      <c r="T89" s="147">
        <f>Q89+R89</f>
        <v>7</v>
      </c>
      <c r="U89" s="95">
        <v>24</v>
      </c>
      <c r="V89" s="95">
        <v>15</v>
      </c>
      <c r="X89" s="525"/>
    </row>
    <row r="90" spans="1:24" x14ac:dyDescent="0.2">
      <c r="A90" s="352">
        <v>5.5</v>
      </c>
      <c r="B90" s="122" t="s">
        <v>101</v>
      </c>
      <c r="C90" s="353"/>
      <c r="D90" s="121"/>
      <c r="E90" s="121">
        <v>3</v>
      </c>
      <c r="F90" s="121">
        <v>9</v>
      </c>
      <c r="G90" s="122"/>
      <c r="H90" s="121">
        <f>E90+F90</f>
        <v>12</v>
      </c>
      <c r="I90" s="121">
        <v>30</v>
      </c>
      <c r="J90" s="121">
        <v>47</v>
      </c>
      <c r="K90" s="111"/>
      <c r="L90" s="304">
        <v>6</v>
      </c>
      <c r="M90" s="122" t="s">
        <v>163</v>
      </c>
      <c r="N90" s="284"/>
      <c r="O90" s="497"/>
      <c r="P90" s="110"/>
      <c r="Q90" s="121">
        <v>4</v>
      </c>
      <c r="R90" s="121">
        <v>5</v>
      </c>
      <c r="S90" s="122"/>
      <c r="T90" s="121">
        <f t="shared" si="9"/>
        <v>9</v>
      </c>
      <c r="U90" s="121">
        <v>25</v>
      </c>
      <c r="V90" s="121">
        <v>33</v>
      </c>
    </row>
    <row r="91" spans="1:24" x14ac:dyDescent="0.2">
      <c r="A91" s="352">
        <v>5</v>
      </c>
      <c r="B91" s="122" t="s">
        <v>74</v>
      </c>
      <c r="C91" s="369"/>
      <c r="D91" s="147"/>
      <c r="E91" s="121">
        <v>6</v>
      </c>
      <c r="F91" s="121">
        <v>5</v>
      </c>
      <c r="G91" s="122"/>
      <c r="H91" s="121">
        <f t="shared" si="8"/>
        <v>11</v>
      </c>
      <c r="I91" s="121">
        <v>29</v>
      </c>
      <c r="J91" s="121">
        <v>33</v>
      </c>
      <c r="K91" s="111"/>
      <c r="L91" s="304">
        <v>6</v>
      </c>
      <c r="M91" s="399" t="s">
        <v>208</v>
      </c>
      <c r="N91" s="89"/>
      <c r="O91" s="94"/>
      <c r="P91" s="450"/>
      <c r="Q91" s="95">
        <v>7</v>
      </c>
      <c r="R91" s="95">
        <v>4</v>
      </c>
      <c r="S91" s="90"/>
      <c r="T91" s="121">
        <f>Q91+R91</f>
        <v>11</v>
      </c>
      <c r="U91" s="95">
        <v>39</v>
      </c>
      <c r="V91" s="95">
        <v>37</v>
      </c>
    </row>
    <row r="92" spans="1:24" x14ac:dyDescent="0.2">
      <c r="A92" s="352">
        <v>4</v>
      </c>
      <c r="B92" s="122" t="s">
        <v>80</v>
      </c>
      <c r="C92" s="199"/>
      <c r="D92" s="121"/>
      <c r="E92" s="121">
        <v>5</v>
      </c>
      <c r="F92" s="121">
        <v>9</v>
      </c>
      <c r="G92" s="122"/>
      <c r="H92" s="121">
        <f t="shared" si="8"/>
        <v>14</v>
      </c>
      <c r="I92" s="121">
        <v>29</v>
      </c>
      <c r="J92" s="121">
        <v>36</v>
      </c>
      <c r="K92"/>
      <c r="L92" s="304">
        <v>5.5</v>
      </c>
      <c r="M92" s="122" t="s">
        <v>164</v>
      </c>
      <c r="N92" s="287"/>
      <c r="O92" s="285"/>
      <c r="P92" s="286"/>
      <c r="Q92" s="121">
        <v>7</v>
      </c>
      <c r="R92" s="121">
        <v>4</v>
      </c>
      <c r="S92" s="122"/>
      <c r="T92" s="121">
        <f>Q92+R92</f>
        <v>11</v>
      </c>
      <c r="U92" s="121">
        <v>33</v>
      </c>
      <c r="V92" s="121">
        <v>30</v>
      </c>
    </row>
    <row r="93" spans="1:24" x14ac:dyDescent="0.2">
      <c r="A93" s="352">
        <v>3.5</v>
      </c>
      <c r="B93" s="122" t="s">
        <v>147</v>
      </c>
      <c r="C93" s="146"/>
      <c r="D93" s="147"/>
      <c r="E93" s="121">
        <v>8</v>
      </c>
      <c r="F93" s="121">
        <v>3</v>
      </c>
      <c r="G93" s="122"/>
      <c r="H93" s="121">
        <f>E93+F93</f>
        <v>11</v>
      </c>
      <c r="I93" s="121">
        <v>19</v>
      </c>
      <c r="J93" s="121">
        <v>16</v>
      </c>
      <c r="K93" s="111"/>
      <c r="L93" s="304">
        <v>5.5</v>
      </c>
      <c r="M93" s="122" t="s">
        <v>238</v>
      </c>
      <c r="N93" s="287"/>
      <c r="O93" s="449"/>
      <c r="P93" s="411"/>
      <c r="Q93" s="121">
        <v>7</v>
      </c>
      <c r="R93" s="121">
        <v>4</v>
      </c>
      <c r="S93" s="122"/>
      <c r="T93" s="121">
        <f>Q93+R93</f>
        <v>11</v>
      </c>
      <c r="U93" s="121">
        <v>31</v>
      </c>
      <c r="V93" s="121">
        <v>23</v>
      </c>
    </row>
    <row r="94" spans="1:24" x14ac:dyDescent="0.2">
      <c r="A94" s="352">
        <v>2.5</v>
      </c>
      <c r="B94" s="122" t="s">
        <v>105</v>
      </c>
      <c r="C94" s="199"/>
      <c r="D94" s="121"/>
      <c r="E94" s="121">
        <v>1</v>
      </c>
      <c r="F94" s="121">
        <v>8</v>
      </c>
      <c r="G94" s="122"/>
      <c r="H94" s="121">
        <f>E94+F94</f>
        <v>9</v>
      </c>
      <c r="I94" s="121">
        <v>8</v>
      </c>
      <c r="J94" s="121">
        <v>21</v>
      </c>
      <c r="K94" s="111"/>
      <c r="L94" s="304">
        <v>5</v>
      </c>
      <c r="M94" s="122" t="s">
        <v>237</v>
      </c>
      <c r="N94" s="287"/>
      <c r="O94" s="410"/>
      <c r="P94" s="173"/>
      <c r="Q94" s="121">
        <v>11</v>
      </c>
      <c r="R94" s="121">
        <v>4</v>
      </c>
      <c r="S94" s="122"/>
      <c r="T94" s="121">
        <f t="shared" si="9"/>
        <v>15</v>
      </c>
      <c r="U94" s="121">
        <v>40</v>
      </c>
      <c r="V94" s="121">
        <v>22</v>
      </c>
    </row>
    <row r="95" spans="1:24" x14ac:dyDescent="0.2">
      <c r="A95" s="352">
        <v>2.5</v>
      </c>
      <c r="B95" s="122" t="s">
        <v>257</v>
      </c>
      <c r="C95" s="146"/>
      <c r="D95" s="147"/>
      <c r="E95" s="121">
        <v>2</v>
      </c>
      <c r="F95" s="121">
        <v>5</v>
      </c>
      <c r="G95" s="122"/>
      <c r="H95" s="121">
        <f t="shared" si="8"/>
        <v>7</v>
      </c>
      <c r="I95" s="121">
        <v>5</v>
      </c>
      <c r="J95" s="121">
        <v>14</v>
      </c>
      <c r="K95" s="111"/>
      <c r="L95" s="304">
        <v>3</v>
      </c>
      <c r="M95" s="122" t="s">
        <v>165</v>
      </c>
      <c r="N95" s="287"/>
      <c r="O95" s="395"/>
      <c r="P95" s="357"/>
      <c r="Q95" s="121">
        <v>5</v>
      </c>
      <c r="R95" s="121">
        <v>5</v>
      </c>
      <c r="S95" s="122"/>
      <c r="T95" s="121">
        <f t="shared" si="9"/>
        <v>10</v>
      </c>
      <c r="U95" s="121">
        <v>11</v>
      </c>
      <c r="V95" s="121">
        <v>15</v>
      </c>
    </row>
    <row r="96" spans="1:24" x14ac:dyDescent="0.2">
      <c r="A96" s="352">
        <v>2.5</v>
      </c>
      <c r="B96" s="122" t="s">
        <v>155</v>
      </c>
      <c r="C96" s="199"/>
      <c r="D96" s="121"/>
      <c r="E96" s="121">
        <v>3</v>
      </c>
      <c r="F96" s="121">
        <v>4</v>
      </c>
      <c r="G96" s="122"/>
      <c r="H96" s="121">
        <f t="shared" si="8"/>
        <v>7</v>
      </c>
      <c r="I96" s="121">
        <v>9</v>
      </c>
      <c r="J96" s="121">
        <v>15</v>
      </c>
      <c r="K96" s="111"/>
      <c r="L96" s="304">
        <v>2</v>
      </c>
      <c r="M96" s="122" t="s">
        <v>204</v>
      </c>
      <c r="N96" s="287"/>
      <c r="O96" s="285"/>
      <c r="P96" s="173"/>
      <c r="Q96" s="121">
        <v>4</v>
      </c>
      <c r="R96" s="121">
        <v>5</v>
      </c>
      <c r="S96" s="122"/>
      <c r="T96" s="121">
        <f t="shared" si="9"/>
        <v>9</v>
      </c>
      <c r="U96" s="121">
        <v>12</v>
      </c>
      <c r="V96" s="121">
        <v>21</v>
      </c>
    </row>
    <row r="97" spans="1:22" x14ac:dyDescent="0.2">
      <c r="A97" s="169"/>
      <c r="B97" s="122" t="s">
        <v>76</v>
      </c>
      <c r="C97" s="311"/>
      <c r="D97" s="312"/>
      <c r="E97" s="121">
        <v>0</v>
      </c>
      <c r="F97" s="121">
        <v>0</v>
      </c>
      <c r="G97" s="122"/>
      <c r="H97" s="121">
        <f t="shared" si="8"/>
        <v>0</v>
      </c>
      <c r="I97" s="121">
        <v>0</v>
      </c>
      <c r="J97" s="121">
        <v>0</v>
      </c>
      <c r="K97" s="111"/>
      <c r="L97" s="305"/>
      <c r="M97" s="762" t="s">
        <v>76</v>
      </c>
      <c r="N97" s="763"/>
      <c r="O97" s="764"/>
      <c r="P97" s="289"/>
      <c r="Q97" s="219">
        <v>0</v>
      </c>
      <c r="R97" s="219">
        <v>0</v>
      </c>
      <c r="S97" s="220"/>
      <c r="T97" s="219">
        <f t="shared" si="9"/>
        <v>0</v>
      </c>
      <c r="U97" s="219">
        <v>0</v>
      </c>
      <c r="V97" s="219">
        <v>0</v>
      </c>
    </row>
    <row r="98" spans="1:22" x14ac:dyDescent="0.2">
      <c r="A98" s="157"/>
      <c r="B98" s="177" t="s">
        <v>106</v>
      </c>
      <c r="C98" s="172"/>
      <c r="D98" s="173"/>
      <c r="E98" s="147">
        <v>0</v>
      </c>
      <c r="F98" s="147">
        <v>0</v>
      </c>
      <c r="G98" s="176"/>
      <c r="H98" s="147">
        <f t="shared" si="8"/>
        <v>0</v>
      </c>
      <c r="I98" s="147">
        <v>0</v>
      </c>
      <c r="J98" s="147">
        <v>0</v>
      </c>
      <c r="K98" s="111"/>
      <c r="L98" s="290"/>
      <c r="M98" s="291" t="s">
        <v>106</v>
      </c>
      <c r="N98" s="292"/>
      <c r="O98" s="293"/>
      <c r="P98" s="292"/>
      <c r="Q98" s="205">
        <v>0</v>
      </c>
      <c r="R98" s="205">
        <v>0</v>
      </c>
      <c r="S98" s="222"/>
      <c r="T98" s="205">
        <f t="shared" si="9"/>
        <v>0</v>
      </c>
      <c r="U98" s="205">
        <v>0</v>
      </c>
      <c r="V98" s="205">
        <v>0</v>
      </c>
    </row>
    <row r="99" spans="1:22" x14ac:dyDescent="0.2">
      <c r="A99" s="262"/>
      <c r="B99" s="269" t="s">
        <v>158</v>
      </c>
      <c r="C99" s="270"/>
      <c r="D99" s="271"/>
      <c r="E99" s="272">
        <v>0</v>
      </c>
      <c r="F99" s="272">
        <v>0</v>
      </c>
      <c r="G99" s="273"/>
      <c r="H99" s="274">
        <f t="shared" si="8"/>
        <v>0</v>
      </c>
      <c r="I99" s="274">
        <v>0</v>
      </c>
      <c r="J99" s="274">
        <v>0</v>
      </c>
      <c r="K99" s="111"/>
      <c r="L99" s="294"/>
      <c r="M99" s="295" t="s">
        <v>158</v>
      </c>
      <c r="N99" s="296"/>
      <c r="O99" s="297"/>
      <c r="P99" s="296"/>
      <c r="Q99" s="266">
        <v>0</v>
      </c>
      <c r="R99" s="266">
        <v>0</v>
      </c>
      <c r="S99" s="265"/>
      <c r="T99" s="266">
        <f t="shared" si="9"/>
        <v>0</v>
      </c>
      <c r="U99" s="266">
        <v>0</v>
      </c>
      <c r="V99" s="266">
        <v>0</v>
      </c>
    </row>
    <row r="100" spans="1:22" x14ac:dyDescent="0.2">
      <c r="A100" s="254" t="s">
        <v>157</v>
      </c>
      <c r="B100" s="252"/>
      <c r="C100" s="349">
        <f>AVERAGE(A88:A96)</f>
        <v>4.333333333333333</v>
      </c>
      <c r="D100" s="224"/>
      <c r="E100" s="108">
        <f>SUM(E88:E99)</f>
        <v>40</v>
      </c>
      <c r="F100" s="108">
        <f>SUM(F88:F99)</f>
        <v>50</v>
      </c>
      <c r="G100" s="108"/>
      <c r="H100" s="108"/>
      <c r="I100" s="108">
        <f>SUM(I88:I99)</f>
        <v>201</v>
      </c>
      <c r="J100" s="108">
        <f>SUM(J88:J99)</f>
        <v>239</v>
      </c>
      <c r="K100" s="111"/>
      <c r="L100" s="254" t="s">
        <v>157</v>
      </c>
      <c r="M100" s="252"/>
      <c r="N100" s="253"/>
      <c r="O100" s="348">
        <f>AVERAGE(L88:L96)</f>
        <v>5.166666666666667</v>
      </c>
      <c r="P100" s="188"/>
      <c r="Q100" s="298">
        <f>SUM(Q88:Q99)</f>
        <v>54</v>
      </c>
      <c r="R100" s="298">
        <f>SUM(R88:R99)</f>
        <v>36</v>
      </c>
      <c r="S100" s="206"/>
      <c r="T100" s="206"/>
      <c r="U100" s="298">
        <f>SUM(U88:U99)</f>
        <v>242</v>
      </c>
      <c r="V100" s="298">
        <f>SUM(V88:V99)</f>
        <v>210</v>
      </c>
    </row>
    <row r="101" spans="1:22" x14ac:dyDescent="0.2">
      <c r="A101" s="180"/>
      <c r="B101" s="111"/>
      <c r="C101" s="349"/>
      <c r="D101" s="224"/>
      <c r="E101" s="108"/>
      <c r="F101" s="108"/>
      <c r="G101" s="108"/>
      <c r="H101" s="108"/>
      <c r="I101" s="108"/>
      <c r="J101" s="108"/>
      <c r="K101" s="111"/>
      <c r="L101" s="180"/>
      <c r="M101" s="111"/>
      <c r="N101" s="114"/>
      <c r="O101" s="349"/>
      <c r="P101" s="188"/>
      <c r="Q101" s="298"/>
      <c r="R101" s="298"/>
      <c r="S101" s="206"/>
      <c r="T101" s="206"/>
      <c r="U101" s="298"/>
      <c r="V101" s="298"/>
    </row>
    <row r="102" spans="1:22" x14ac:dyDescent="0.2">
      <c r="A102" s="180"/>
      <c r="B102" s="111"/>
      <c r="C102" s="349"/>
      <c r="D102" s="224"/>
      <c r="E102" s="108"/>
      <c r="F102" s="108"/>
      <c r="G102" s="108"/>
      <c r="H102" s="108"/>
      <c r="I102" s="108"/>
      <c r="J102" s="108"/>
      <c r="K102" s="111"/>
      <c r="L102" s="180"/>
      <c r="M102" s="111"/>
      <c r="N102" s="114"/>
      <c r="O102" s="349"/>
      <c r="P102" s="188"/>
      <c r="Q102" s="298"/>
      <c r="R102" s="298"/>
      <c r="S102" s="206"/>
      <c r="T102" s="206"/>
      <c r="U102" s="298"/>
      <c r="V102" s="298"/>
    </row>
    <row r="103" spans="1:22" x14ac:dyDescent="0.2">
      <c r="A103" s="113"/>
      <c r="B103" s="111"/>
      <c r="C103" s="115"/>
      <c r="D103" s="224"/>
      <c r="E103" s="224"/>
      <c r="F103" s="224"/>
      <c r="G103" s="111"/>
      <c r="H103" s="224"/>
      <c r="I103" s="132"/>
      <c r="J103" s="132"/>
      <c r="K103" s="111"/>
      <c r="L103" s="133"/>
      <c r="M103" s="111"/>
      <c r="N103" s="114"/>
      <c r="O103" s="115"/>
      <c r="P103" s="114"/>
      <c r="Q103" s="224"/>
      <c r="R103" s="224"/>
      <c r="S103" s="224"/>
    </row>
    <row r="104" spans="1:22" x14ac:dyDescent="0.2">
      <c r="A104" s="453" t="s">
        <v>296</v>
      </c>
      <c r="B104" s="454"/>
      <c r="C104" s="455"/>
      <c r="D104" s="456"/>
      <c r="E104" s="755" t="s">
        <v>11</v>
      </c>
      <c r="F104" s="755"/>
      <c r="G104" s="755" t="s">
        <v>12</v>
      </c>
      <c r="H104" s="755"/>
      <c r="I104" s="755" t="s">
        <v>13</v>
      </c>
      <c r="J104" s="755"/>
      <c r="K104" s="111"/>
      <c r="L104" s="334"/>
      <c r="M104" s="109"/>
      <c r="N104" s="335"/>
      <c r="O104" s="156"/>
      <c r="P104" s="108"/>
      <c r="Q104" s="753" t="s">
        <v>11</v>
      </c>
      <c r="R104" s="753"/>
      <c r="S104" s="753" t="s">
        <v>12</v>
      </c>
      <c r="T104" s="753"/>
      <c r="U104" s="753" t="s">
        <v>13</v>
      </c>
      <c r="V104" s="753"/>
    </row>
    <row r="105" spans="1:22" ht="18" x14ac:dyDescent="0.25">
      <c r="A105" s="458" t="s">
        <v>14</v>
      </c>
      <c r="B105" s="758" t="s">
        <v>222</v>
      </c>
      <c r="C105" s="758"/>
      <c r="D105" s="494"/>
      <c r="E105" s="459" t="s">
        <v>4</v>
      </c>
      <c r="F105" s="459" t="s">
        <v>6</v>
      </c>
      <c r="G105" s="460"/>
      <c r="H105" s="461" t="s">
        <v>15</v>
      </c>
      <c r="I105" s="459" t="s">
        <v>4</v>
      </c>
      <c r="J105" s="459" t="s">
        <v>6</v>
      </c>
      <c r="K105" s="111"/>
      <c r="L105" s="336" t="s">
        <v>14</v>
      </c>
      <c r="M105" s="765" t="s">
        <v>211</v>
      </c>
      <c r="N105" s="765"/>
      <c r="O105" s="766"/>
      <c r="P105" s="493"/>
      <c r="Q105" s="337" t="s">
        <v>4</v>
      </c>
      <c r="R105" s="337" t="s">
        <v>6</v>
      </c>
      <c r="S105" s="338"/>
      <c r="T105" s="339" t="s">
        <v>15</v>
      </c>
      <c r="U105" s="337" t="s">
        <v>4</v>
      </c>
      <c r="V105" s="337" t="s">
        <v>6</v>
      </c>
    </row>
    <row r="106" spans="1:22" x14ac:dyDescent="0.2">
      <c r="A106" s="351">
        <v>6</v>
      </c>
      <c r="B106" s="189" t="s">
        <v>219</v>
      </c>
      <c r="C106" s="369"/>
      <c r="D106" s="166"/>
      <c r="E106" s="354">
        <v>10</v>
      </c>
      <c r="F106" s="354">
        <v>11</v>
      </c>
      <c r="G106" s="122"/>
      <c r="H106" s="121">
        <f t="shared" ref="H106:H113" si="10">E106+F106</f>
        <v>21</v>
      </c>
      <c r="I106" s="121">
        <v>84</v>
      </c>
      <c r="J106" s="121">
        <v>64</v>
      </c>
      <c r="K106" s="111"/>
      <c r="L106" s="304">
        <v>6.5</v>
      </c>
      <c r="M106" s="122" t="s">
        <v>224</v>
      </c>
      <c r="N106" s="284"/>
      <c r="O106" s="503"/>
      <c r="P106" s="110"/>
      <c r="Q106" s="121">
        <v>3</v>
      </c>
      <c r="R106" s="121">
        <v>5</v>
      </c>
      <c r="S106" s="122"/>
      <c r="T106" s="121">
        <f t="shared" ref="T106:T117" si="11">Q106+R106</f>
        <v>8</v>
      </c>
      <c r="U106" s="121">
        <v>30</v>
      </c>
      <c r="V106" s="121">
        <v>32</v>
      </c>
    </row>
    <row r="107" spans="1:22" x14ac:dyDescent="0.2">
      <c r="A107" s="352">
        <v>5</v>
      </c>
      <c r="B107" s="377" t="s">
        <v>220</v>
      </c>
      <c r="C107" s="94"/>
      <c r="D107" s="368"/>
      <c r="E107" s="375">
        <v>2</v>
      </c>
      <c r="F107" s="375">
        <v>3</v>
      </c>
      <c r="G107" s="383"/>
      <c r="H107" s="166">
        <f>E107+F107</f>
        <v>5</v>
      </c>
      <c r="I107" s="384">
        <v>12</v>
      </c>
      <c r="J107" s="384">
        <v>14</v>
      </c>
      <c r="K107" s="111"/>
      <c r="L107" s="304">
        <v>6.5</v>
      </c>
      <c r="M107" s="388" t="s">
        <v>242</v>
      </c>
      <c r="N107" s="396"/>
      <c r="O107" s="374"/>
      <c r="P107" s="381"/>
      <c r="Q107" s="379">
        <v>7</v>
      </c>
      <c r="R107" s="379">
        <v>6</v>
      </c>
      <c r="S107" s="371"/>
      <c r="T107" s="147">
        <f t="shared" si="11"/>
        <v>13</v>
      </c>
      <c r="U107" s="379">
        <v>45</v>
      </c>
      <c r="V107" s="379">
        <v>43</v>
      </c>
    </row>
    <row r="108" spans="1:22" x14ac:dyDescent="0.2">
      <c r="A108" s="352">
        <v>5</v>
      </c>
      <c r="B108" s="122" t="s">
        <v>240</v>
      </c>
      <c r="C108" s="146"/>
      <c r="D108" s="166"/>
      <c r="E108" s="166">
        <v>7</v>
      </c>
      <c r="F108" s="121">
        <v>6</v>
      </c>
      <c r="G108" s="122"/>
      <c r="H108" s="121">
        <f>E108+F108</f>
        <v>13</v>
      </c>
      <c r="I108" s="121">
        <v>44</v>
      </c>
      <c r="J108" s="121">
        <v>40</v>
      </c>
      <c r="K108" s="111"/>
      <c r="L108" s="304">
        <v>5</v>
      </c>
      <c r="M108" s="388" t="s">
        <v>246</v>
      </c>
      <c r="N108" s="396"/>
      <c r="O108" s="370"/>
      <c r="P108" s="396"/>
      <c r="Q108" s="379">
        <v>4</v>
      </c>
      <c r="R108" s="379">
        <v>4</v>
      </c>
      <c r="S108" s="379"/>
      <c r="T108" s="147">
        <f t="shared" si="11"/>
        <v>8</v>
      </c>
      <c r="U108" s="379">
        <v>20</v>
      </c>
      <c r="V108" s="379">
        <v>24</v>
      </c>
    </row>
    <row r="109" spans="1:22" x14ac:dyDescent="0.2">
      <c r="A109" s="352">
        <v>4.5</v>
      </c>
      <c r="B109" s="122" t="s">
        <v>223</v>
      </c>
      <c r="C109" s="281"/>
      <c r="D109" s="357"/>
      <c r="E109" s="346">
        <v>3</v>
      </c>
      <c r="F109" s="346">
        <v>5</v>
      </c>
      <c r="G109" s="358"/>
      <c r="H109" s="166">
        <f t="shared" si="10"/>
        <v>8</v>
      </c>
      <c r="I109" s="359">
        <v>21</v>
      </c>
      <c r="J109" s="359">
        <v>24</v>
      </c>
      <c r="K109" s="111"/>
      <c r="L109" s="304">
        <v>5</v>
      </c>
      <c r="M109" s="122" t="s">
        <v>213</v>
      </c>
      <c r="N109" s="287"/>
      <c r="O109" s="395"/>
      <c r="P109" s="357"/>
      <c r="Q109" s="121">
        <v>6</v>
      </c>
      <c r="R109" s="121">
        <v>5</v>
      </c>
      <c r="S109" s="122"/>
      <c r="T109" s="121">
        <f t="shared" si="11"/>
        <v>11</v>
      </c>
      <c r="U109" s="121">
        <v>31</v>
      </c>
      <c r="V109" s="121">
        <v>27</v>
      </c>
    </row>
    <row r="110" spans="1:22" x14ac:dyDescent="0.2">
      <c r="A110" s="352">
        <v>3.5</v>
      </c>
      <c r="B110" s="122" t="s">
        <v>241</v>
      </c>
      <c r="C110" s="367"/>
      <c r="D110" s="283"/>
      <c r="E110" s="166">
        <v>5</v>
      </c>
      <c r="F110" s="121">
        <v>8</v>
      </c>
      <c r="G110" s="122"/>
      <c r="H110" s="121">
        <f t="shared" si="10"/>
        <v>13</v>
      </c>
      <c r="I110" s="121">
        <v>26</v>
      </c>
      <c r="J110" s="121">
        <v>29</v>
      </c>
      <c r="K110"/>
      <c r="L110" s="304">
        <v>5</v>
      </c>
      <c r="M110" s="122" t="s">
        <v>214</v>
      </c>
      <c r="N110" s="287"/>
      <c r="O110" s="285"/>
      <c r="P110" s="286"/>
      <c r="Q110" s="121">
        <v>7</v>
      </c>
      <c r="R110" s="121">
        <v>3</v>
      </c>
      <c r="S110" s="122"/>
      <c r="T110" s="121">
        <f t="shared" si="11"/>
        <v>10</v>
      </c>
      <c r="U110" s="121">
        <v>37</v>
      </c>
      <c r="V110" s="121">
        <v>18</v>
      </c>
    </row>
    <row r="111" spans="1:22" x14ac:dyDescent="0.2">
      <c r="A111" s="352">
        <v>3</v>
      </c>
      <c r="B111" s="355" t="s">
        <v>245</v>
      </c>
      <c r="C111" s="94"/>
      <c r="D111" s="368"/>
      <c r="E111" s="375">
        <v>5</v>
      </c>
      <c r="F111" s="375">
        <v>8</v>
      </c>
      <c r="G111" s="383"/>
      <c r="H111" s="121">
        <f>E111+F111</f>
        <v>13</v>
      </c>
      <c r="I111" s="384">
        <v>16</v>
      </c>
      <c r="J111" s="384">
        <v>26</v>
      </c>
      <c r="K111" s="111"/>
      <c r="L111" s="304">
        <v>5</v>
      </c>
      <c r="M111" s="122" t="s">
        <v>285</v>
      </c>
      <c r="N111" s="287"/>
      <c r="O111" s="285"/>
      <c r="P111" s="286"/>
      <c r="Q111" s="121">
        <v>7</v>
      </c>
      <c r="R111" s="121">
        <v>1</v>
      </c>
      <c r="S111" s="122"/>
      <c r="T111" s="121">
        <f t="shared" si="11"/>
        <v>8</v>
      </c>
      <c r="U111" s="121">
        <v>29</v>
      </c>
      <c r="V111" s="121">
        <v>10</v>
      </c>
    </row>
    <row r="112" spans="1:22" x14ac:dyDescent="0.2">
      <c r="A112" s="352">
        <v>3</v>
      </c>
      <c r="B112" s="122" t="s">
        <v>225</v>
      </c>
      <c r="C112" s="356"/>
      <c r="D112" s="407"/>
      <c r="E112" s="346">
        <v>3</v>
      </c>
      <c r="F112" s="166">
        <v>7</v>
      </c>
      <c r="G112" s="122"/>
      <c r="H112" s="121">
        <f>E112+F112</f>
        <v>10</v>
      </c>
      <c r="I112" s="121">
        <v>9</v>
      </c>
      <c r="J112" s="121">
        <v>22</v>
      </c>
      <c r="K112" s="111"/>
      <c r="L112" s="304">
        <v>4.5</v>
      </c>
      <c r="M112" s="122" t="s">
        <v>18</v>
      </c>
      <c r="N112" s="89"/>
      <c r="O112" s="94"/>
      <c r="P112" s="89"/>
      <c r="Q112" s="95">
        <v>3</v>
      </c>
      <c r="R112" s="95">
        <v>5</v>
      </c>
      <c r="S112" s="95"/>
      <c r="T112" s="121">
        <f t="shared" si="11"/>
        <v>8</v>
      </c>
      <c r="U112" s="95">
        <v>20</v>
      </c>
      <c r="V112" s="95">
        <v>21</v>
      </c>
    </row>
    <row r="113" spans="1:22" x14ac:dyDescent="0.2">
      <c r="A113" s="352">
        <v>2</v>
      </c>
      <c r="B113" s="393" t="s">
        <v>221</v>
      </c>
      <c r="C113" s="367"/>
      <c r="D113" s="121"/>
      <c r="E113" s="121">
        <v>3</v>
      </c>
      <c r="F113" s="121">
        <v>4</v>
      </c>
      <c r="G113" s="122"/>
      <c r="H113" s="121">
        <f t="shared" si="10"/>
        <v>7</v>
      </c>
      <c r="I113" s="121">
        <v>6</v>
      </c>
      <c r="J113" s="121">
        <v>12</v>
      </c>
      <c r="K113" s="111"/>
      <c r="L113" s="304">
        <v>4</v>
      </c>
      <c r="M113" s="377" t="s">
        <v>274</v>
      </c>
      <c r="N113" s="381"/>
      <c r="O113" s="370"/>
      <c r="P113" s="381"/>
      <c r="Q113" s="375">
        <v>6</v>
      </c>
      <c r="R113" s="375">
        <v>5</v>
      </c>
      <c r="S113" s="368"/>
      <c r="T113" s="368">
        <f t="shared" si="11"/>
        <v>11</v>
      </c>
      <c r="U113" s="375">
        <v>17</v>
      </c>
      <c r="V113" s="375">
        <v>20</v>
      </c>
    </row>
    <row r="114" spans="1:22" x14ac:dyDescent="0.2">
      <c r="A114" s="352"/>
      <c r="B114" s="122"/>
      <c r="C114" s="199"/>
      <c r="D114" s="121"/>
      <c r="E114" s="121"/>
      <c r="F114" s="121"/>
      <c r="G114" s="122"/>
      <c r="H114" s="121"/>
      <c r="I114" s="121"/>
      <c r="J114" s="121"/>
      <c r="K114" s="111"/>
      <c r="L114" s="304">
        <v>3</v>
      </c>
      <c r="M114" s="376" t="s">
        <v>216</v>
      </c>
      <c r="N114" s="287"/>
      <c r="O114" s="378"/>
      <c r="P114" s="110"/>
      <c r="Q114" s="121">
        <v>9</v>
      </c>
      <c r="R114" s="121">
        <v>4</v>
      </c>
      <c r="S114" s="122"/>
      <c r="T114" s="121">
        <f t="shared" si="11"/>
        <v>13</v>
      </c>
      <c r="U114" s="121">
        <v>22</v>
      </c>
      <c r="V114" s="121">
        <v>16</v>
      </c>
    </row>
    <row r="115" spans="1:22" x14ac:dyDescent="0.2">
      <c r="A115" s="169"/>
      <c r="B115" s="122" t="s">
        <v>76</v>
      </c>
      <c r="C115" s="311"/>
      <c r="D115" s="312"/>
      <c r="E115" s="121">
        <v>0</v>
      </c>
      <c r="F115" s="121">
        <v>0</v>
      </c>
      <c r="G115" s="122"/>
      <c r="H115" s="121">
        <f>E115+F115</f>
        <v>0</v>
      </c>
      <c r="I115" s="121">
        <v>0</v>
      </c>
      <c r="J115" s="121">
        <v>0</v>
      </c>
      <c r="K115" s="111"/>
      <c r="L115" s="304"/>
      <c r="M115" s="762" t="s">
        <v>76</v>
      </c>
      <c r="N115" s="763"/>
      <c r="O115" s="764"/>
      <c r="P115" s="289"/>
      <c r="Q115" s="219">
        <v>0</v>
      </c>
      <c r="R115" s="219">
        <v>0</v>
      </c>
      <c r="S115" s="220"/>
      <c r="T115" s="219">
        <f t="shared" si="11"/>
        <v>0</v>
      </c>
      <c r="U115" s="219">
        <v>0</v>
      </c>
      <c r="V115" s="219">
        <v>0</v>
      </c>
    </row>
    <row r="116" spans="1:22" x14ac:dyDescent="0.2">
      <c r="A116" s="157"/>
      <c r="B116" s="177" t="s">
        <v>106</v>
      </c>
      <c r="C116" s="172"/>
      <c r="D116" s="173"/>
      <c r="E116" s="147">
        <v>0</v>
      </c>
      <c r="F116" s="147">
        <v>0</v>
      </c>
      <c r="G116" s="176"/>
      <c r="H116" s="147">
        <f>E116+F116</f>
        <v>0</v>
      </c>
      <c r="I116" s="147">
        <v>0</v>
      </c>
      <c r="J116" s="147">
        <v>0</v>
      </c>
      <c r="K116" s="111"/>
      <c r="L116" s="290"/>
      <c r="M116" s="291" t="s">
        <v>106</v>
      </c>
      <c r="N116" s="292"/>
      <c r="O116" s="293"/>
      <c r="P116" s="292"/>
      <c r="Q116" s="205">
        <v>0</v>
      </c>
      <c r="R116" s="205">
        <v>0</v>
      </c>
      <c r="S116" s="222"/>
      <c r="T116" s="205">
        <f t="shared" si="11"/>
        <v>0</v>
      </c>
      <c r="U116" s="205">
        <v>0</v>
      </c>
      <c r="V116" s="205">
        <v>0</v>
      </c>
    </row>
    <row r="117" spans="1:22" x14ac:dyDescent="0.2">
      <c r="A117" s="262"/>
      <c r="B117" s="269" t="s">
        <v>158</v>
      </c>
      <c r="C117" s="270"/>
      <c r="D117" s="271"/>
      <c r="E117" s="272">
        <v>0</v>
      </c>
      <c r="F117" s="272">
        <v>0</v>
      </c>
      <c r="G117" s="273"/>
      <c r="H117" s="274">
        <f>E117+F117</f>
        <v>0</v>
      </c>
      <c r="I117" s="274">
        <v>0</v>
      </c>
      <c r="J117" s="274">
        <v>0</v>
      </c>
      <c r="K117" s="111"/>
      <c r="L117" s="294"/>
      <c r="M117" s="295" t="s">
        <v>158</v>
      </c>
      <c r="N117" s="296"/>
      <c r="O117" s="297"/>
      <c r="P117" s="296"/>
      <c r="Q117" s="266">
        <v>0</v>
      </c>
      <c r="R117" s="266">
        <v>0</v>
      </c>
      <c r="S117" s="265"/>
      <c r="T117" s="266">
        <f t="shared" si="11"/>
        <v>0</v>
      </c>
      <c r="U117" s="266">
        <v>0</v>
      </c>
      <c r="V117" s="266">
        <v>0</v>
      </c>
    </row>
    <row r="118" spans="1:22" x14ac:dyDescent="0.2">
      <c r="A118" s="254" t="s">
        <v>157</v>
      </c>
      <c r="B118" s="252"/>
      <c r="C118" s="349">
        <f>AVERAGE(A106:A114)</f>
        <v>4</v>
      </c>
      <c r="D118" s="224"/>
      <c r="E118" s="108">
        <f>SUM(E106:E117)</f>
        <v>38</v>
      </c>
      <c r="F118" s="108">
        <f>SUM(F106:F117)</f>
        <v>52</v>
      </c>
      <c r="G118" s="108"/>
      <c r="H118" s="108"/>
      <c r="I118" s="108">
        <f>SUM(I106:I117)</f>
        <v>218</v>
      </c>
      <c r="J118" s="108">
        <f>SUM(J106:J117)</f>
        <v>231</v>
      </c>
      <c r="K118" s="111"/>
      <c r="L118" s="254" t="s">
        <v>157</v>
      </c>
      <c r="M118" s="252"/>
      <c r="N118" s="253"/>
      <c r="O118" s="348">
        <f>AVERAGE(L106:L114)</f>
        <v>4.9444444444444446</v>
      </c>
      <c r="P118" s="188"/>
      <c r="Q118" s="298">
        <f>SUM(Q106:Q117)</f>
        <v>52</v>
      </c>
      <c r="R118" s="298">
        <f>SUM(R106:R117)</f>
        <v>38</v>
      </c>
      <c r="S118" s="206"/>
      <c r="T118" s="206"/>
      <c r="U118" s="298">
        <f>SUM(U106:U117)</f>
        <v>251</v>
      </c>
      <c r="V118" s="298">
        <f>SUM(V106:V117)</f>
        <v>211</v>
      </c>
    </row>
    <row r="119" spans="1:22" x14ac:dyDescent="0.2">
      <c r="A119" s="113"/>
      <c r="B119" s="111"/>
      <c r="C119" s="115"/>
      <c r="D119" s="224"/>
      <c r="E119" s="223"/>
      <c r="F119" s="223"/>
      <c r="G119" s="223"/>
      <c r="H119" s="223"/>
      <c r="I119" s="223"/>
      <c r="J119" s="223"/>
      <c r="K119" s="111"/>
      <c r="L119" s="210"/>
      <c r="M119" s="211"/>
      <c r="N119" s="212"/>
      <c r="O119" s="213"/>
      <c r="P119" s="214"/>
      <c r="Q119" s="215"/>
      <c r="R119" s="215"/>
      <c r="S119" s="215"/>
      <c r="T119" s="215"/>
      <c r="U119" s="215"/>
      <c r="V119" s="215"/>
    </row>
    <row r="120" spans="1:22" x14ac:dyDescent="0.2">
      <c r="K120" s="111"/>
    </row>
    <row r="121" spans="1:22" x14ac:dyDescent="0.2">
      <c r="A121" s="403" t="s">
        <v>261</v>
      </c>
      <c r="B121" s="404"/>
      <c r="C121" s="201"/>
      <c r="D121" s="202"/>
      <c r="E121" s="203"/>
      <c r="F121" s="203"/>
      <c r="G121" s="203"/>
      <c r="H121" s="201"/>
      <c r="I121" s="442"/>
      <c r="J121" s="232"/>
      <c r="K121" s="232"/>
      <c r="L121" s="201"/>
      <c r="M121" s="324"/>
      <c r="N121" s="201"/>
      <c r="O121" s="204"/>
      <c r="P121" s="204"/>
      <c r="Q121" s="203"/>
      <c r="R121" s="203"/>
      <c r="S121" s="203"/>
      <c r="T121" s="442"/>
      <c r="U121" s="203"/>
      <c r="V121" s="447"/>
    </row>
    <row r="122" spans="1:22" x14ac:dyDescent="0.2">
      <c r="A122" s="403" t="s">
        <v>262</v>
      </c>
      <c r="B122" s="404"/>
      <c r="C122" s="201"/>
      <c r="D122" s="202"/>
      <c r="E122" s="203"/>
      <c r="F122" s="203"/>
      <c r="G122" s="203"/>
      <c r="H122" s="201"/>
      <c r="I122" s="442"/>
      <c r="J122" s="232"/>
      <c r="K122" s="232"/>
      <c r="L122" s="201"/>
      <c r="M122" s="324"/>
      <c r="N122" s="201"/>
      <c r="O122" s="204"/>
      <c r="P122" s="204"/>
      <c r="Q122" s="203"/>
      <c r="R122" s="203"/>
      <c r="S122" s="203"/>
      <c r="T122" s="442"/>
      <c r="U122" s="203"/>
      <c r="V122" s="447"/>
    </row>
    <row r="123" spans="1:22" x14ac:dyDescent="0.2">
      <c r="A123" s="131"/>
      <c r="B123" s="113"/>
      <c r="C123" s="111"/>
      <c r="D123" s="115"/>
      <c r="E123" s="224"/>
      <c r="F123" s="224"/>
      <c r="G123" s="224"/>
      <c r="H123" s="111"/>
      <c r="I123" s="108"/>
      <c r="J123" s="132"/>
      <c r="K123" s="132"/>
      <c r="L123" s="111"/>
      <c r="M123" s="133"/>
      <c r="N123" s="111"/>
      <c r="O123" s="114"/>
      <c r="P123" s="114"/>
      <c r="Q123" s="224"/>
      <c r="R123" s="224"/>
      <c r="S123" s="224"/>
      <c r="T123" s="108"/>
      <c r="U123" s="224"/>
      <c r="V123" s="215"/>
    </row>
    <row r="124" spans="1:22" x14ac:dyDescent="0.2">
      <c r="A124" s="443" t="s">
        <v>263</v>
      </c>
      <c r="B124" s="324"/>
      <c r="C124" s="201"/>
      <c r="D124" s="444"/>
      <c r="E124" s="203"/>
      <c r="F124" s="442"/>
      <c r="G124" s="442"/>
      <c r="H124" s="405"/>
      <c r="I124" s="442"/>
      <c r="J124" s="442"/>
      <c r="K124" s="442"/>
      <c r="L124" s="201"/>
      <c r="M124" s="324"/>
      <c r="N124" s="201"/>
      <c r="O124" s="445"/>
      <c r="P124" s="204"/>
      <c r="Q124" s="442"/>
      <c r="R124" s="442"/>
      <c r="S124" s="405"/>
      <c r="T124" s="442"/>
      <c r="U124" s="442"/>
      <c r="V124" s="447"/>
    </row>
    <row r="125" spans="1:22" x14ac:dyDescent="0.2">
      <c r="A125" s="443" t="s">
        <v>264</v>
      </c>
      <c r="B125" s="324"/>
      <c r="C125" s="201"/>
      <c r="D125" s="444"/>
      <c r="E125" s="203"/>
      <c r="F125" s="442"/>
      <c r="G125" s="442"/>
      <c r="H125" s="405"/>
      <c r="I125" s="442"/>
      <c r="J125" s="442"/>
      <c r="K125" s="442"/>
      <c r="L125" s="201"/>
      <c r="M125" s="324"/>
      <c r="N125" s="201"/>
      <c r="O125" s="445"/>
      <c r="P125" s="204"/>
      <c r="Q125" s="442"/>
      <c r="R125" s="442"/>
      <c r="S125" s="405"/>
      <c r="T125" s="442"/>
      <c r="U125" s="442"/>
      <c r="V125" s="447"/>
    </row>
    <row r="126" spans="1:22" x14ac:dyDescent="0.2">
      <c r="A126" s="149"/>
      <c r="B126" s="133"/>
      <c r="C126" s="111"/>
      <c r="D126" s="446"/>
      <c r="E126" s="224"/>
      <c r="F126" s="108"/>
      <c r="G126" s="108"/>
      <c r="H126" s="223"/>
      <c r="I126" s="108"/>
      <c r="J126" s="108"/>
      <c r="K126" s="108"/>
      <c r="L126" s="111"/>
      <c r="M126" s="133"/>
      <c r="N126" s="111"/>
      <c r="O126" s="349"/>
      <c r="P126" s="114"/>
      <c r="Q126" s="108"/>
      <c r="R126" s="108"/>
      <c r="S126" s="223"/>
      <c r="T126" s="108"/>
      <c r="U126" s="108"/>
      <c r="V126" s="215"/>
    </row>
    <row r="127" spans="1:22" s="398" customFormat="1" x14ac:dyDescent="0.2">
      <c r="A127" s="180" t="s">
        <v>154</v>
      </c>
      <c r="B127" s="111"/>
      <c r="C127" s="115"/>
      <c r="D127" s="224"/>
      <c r="E127" s="223"/>
      <c r="F127" s="223"/>
      <c r="G127" s="223"/>
      <c r="H127" s="223"/>
      <c r="I127" s="223"/>
      <c r="J127" s="223"/>
      <c r="K127" s="111"/>
      <c r="L127" s="400"/>
      <c r="M127" s="119"/>
      <c r="N127" s="120"/>
      <c r="O127" s="237"/>
      <c r="P127" s="401"/>
      <c r="Q127" s="402"/>
      <c r="R127" s="402"/>
      <c r="S127" s="402"/>
      <c r="T127" s="402"/>
      <c r="U127" s="402"/>
      <c r="V127" s="215"/>
    </row>
    <row r="128" spans="1:22" s="398" customFormat="1" x14ac:dyDescent="0.2">
      <c r="A128" s="180"/>
      <c r="B128" s="111"/>
      <c r="C128" s="115"/>
      <c r="D128" s="224"/>
      <c r="E128" s="223"/>
      <c r="F128" s="223"/>
      <c r="G128" s="223"/>
      <c r="H128" s="223"/>
      <c r="I128" s="223"/>
      <c r="J128" s="223"/>
      <c r="K128" s="111"/>
      <c r="L128" s="400"/>
      <c r="M128" s="119"/>
      <c r="N128" s="120"/>
      <c r="O128" s="237"/>
      <c r="P128" s="401"/>
      <c r="Q128" s="402"/>
      <c r="R128" s="402"/>
      <c r="S128" s="402"/>
      <c r="T128" s="402"/>
      <c r="U128" s="402"/>
      <c r="V128" s="215"/>
    </row>
    <row r="129" spans="1:22" s="398" customFormat="1" x14ac:dyDescent="0.2">
      <c r="A129" s="436" t="s">
        <v>226</v>
      </c>
      <c r="B129" s="131"/>
      <c r="C129" s="437"/>
      <c r="D129" s="437"/>
      <c r="E129" s="437"/>
      <c r="F129" s="402"/>
      <c r="G129" s="402"/>
      <c r="H129" s="131"/>
      <c r="I129" s="438"/>
      <c r="J129" s="402"/>
      <c r="K129" s="402"/>
      <c r="L129" s="165"/>
      <c r="M129" s="439"/>
      <c r="N129" s="236"/>
      <c r="O129" s="440"/>
      <c r="P129" s="440"/>
      <c r="Q129" s="440"/>
      <c r="R129" s="439"/>
      <c r="S129" s="439"/>
      <c r="T129" s="236"/>
      <c r="U129" s="406"/>
      <c r="V129" s="215"/>
    </row>
    <row r="130" spans="1:22" s="398" customFormat="1" x14ac:dyDescent="0.2">
      <c r="A130" s="438"/>
      <c r="B130" s="131"/>
      <c r="C130" s="437"/>
      <c r="D130" s="437"/>
      <c r="E130" s="437"/>
      <c r="F130" s="402"/>
      <c r="G130" s="402"/>
      <c r="H130" s="131"/>
      <c r="I130" s="438"/>
      <c r="J130" s="402"/>
      <c r="K130" s="402"/>
      <c r="L130" s="165"/>
      <c r="M130" s="439"/>
      <c r="N130" s="236"/>
      <c r="O130" s="440"/>
      <c r="P130" s="440"/>
      <c r="Q130" s="440"/>
      <c r="R130" s="439"/>
      <c r="S130" s="439"/>
      <c r="T130" s="236"/>
      <c r="U130" s="406"/>
      <c r="V130" s="215"/>
    </row>
    <row r="131" spans="1:22" s="398" customFormat="1" x14ac:dyDescent="0.2">
      <c r="A131" s="436" t="s">
        <v>227</v>
      </c>
      <c r="B131" s="131"/>
      <c r="C131" s="437"/>
      <c r="D131" s="437"/>
      <c r="E131" s="437"/>
      <c r="F131" s="402"/>
      <c r="G131" s="402"/>
      <c r="H131" s="131"/>
      <c r="I131" s="438"/>
      <c r="J131" s="402"/>
      <c r="K131" s="402"/>
      <c r="L131" s="165"/>
      <c r="M131" s="439"/>
      <c r="N131" s="236"/>
      <c r="O131" s="440"/>
      <c r="P131" s="440"/>
      <c r="Q131" s="440"/>
      <c r="R131" s="439"/>
      <c r="S131" s="439"/>
      <c r="T131" s="236"/>
      <c r="U131" s="406"/>
      <c r="V131" s="215"/>
    </row>
    <row r="132" spans="1:22" s="398" customFormat="1" x14ac:dyDescent="0.2">
      <c r="A132" s="441" t="s">
        <v>228</v>
      </c>
      <c r="B132" s="194"/>
      <c r="C132" s="195"/>
      <c r="D132" s="196"/>
      <c r="E132" s="197"/>
      <c r="F132" s="197"/>
      <c r="G132" s="197"/>
      <c r="H132" s="197"/>
      <c r="I132" s="197"/>
      <c r="J132" s="197"/>
      <c r="K132" s="111"/>
      <c r="L132" s="113"/>
      <c r="M132" s="111"/>
      <c r="N132" s="114"/>
      <c r="O132" s="115"/>
      <c r="P132" s="224"/>
      <c r="Q132" s="223"/>
      <c r="R132" s="223"/>
      <c r="S132" s="223"/>
      <c r="T132" s="223"/>
      <c r="U132" s="406"/>
      <c r="V132" s="215"/>
    </row>
    <row r="133" spans="1:22" s="398" customFormat="1" x14ac:dyDescent="0.2">
      <c r="A133" s="441" t="s">
        <v>229</v>
      </c>
      <c r="B133" s="194"/>
      <c r="C133" s="195"/>
      <c r="D133" s="196"/>
      <c r="E133" s="197"/>
      <c r="F133" s="197"/>
      <c r="G133" s="197"/>
      <c r="H133" s="197"/>
      <c r="I133" s="197"/>
      <c r="J133" s="197"/>
      <c r="K133" s="111"/>
      <c r="L133" s="113"/>
      <c r="M133" s="111"/>
      <c r="N133" s="114"/>
      <c r="O133" s="115"/>
      <c r="P133" s="224"/>
      <c r="Q133" s="223"/>
      <c r="R133" s="223"/>
      <c r="S133" s="223"/>
      <c r="T133" s="223"/>
      <c r="U133" s="406"/>
      <c r="V133" s="215"/>
    </row>
    <row r="134" spans="1:22" s="398" customFormat="1" x14ac:dyDescent="0.2">
      <c r="A134" s="216" t="s">
        <v>230</v>
      </c>
      <c r="B134" s="194"/>
      <c r="C134" s="195"/>
      <c r="D134" s="196"/>
      <c r="E134" s="197"/>
      <c r="F134" s="197"/>
      <c r="G134" s="197"/>
      <c r="H134" s="197"/>
      <c r="I134" s="197"/>
      <c r="J134" s="197"/>
      <c r="K134" s="111"/>
      <c r="L134" s="113"/>
      <c r="M134" s="111"/>
      <c r="N134" s="114"/>
      <c r="O134" s="115"/>
      <c r="P134" s="224"/>
      <c r="Q134" s="223"/>
      <c r="R134" s="223"/>
      <c r="S134" s="223"/>
      <c r="T134" s="223"/>
      <c r="U134" s="406"/>
      <c r="V134" s="215"/>
    </row>
    <row r="135" spans="1:22" s="398" customFormat="1" x14ac:dyDescent="0.2">
      <c r="A135" s="216" t="s">
        <v>231</v>
      </c>
      <c r="B135" s="194"/>
      <c r="C135" s="195"/>
      <c r="D135" s="196"/>
      <c r="E135" s="197"/>
      <c r="F135" s="197"/>
      <c r="G135" s="197"/>
      <c r="H135" s="197"/>
      <c r="I135" s="197"/>
      <c r="J135" s="197"/>
      <c r="K135" s="111"/>
      <c r="L135" s="113"/>
      <c r="M135" s="111"/>
      <c r="N135" s="114"/>
      <c r="O135" s="115"/>
      <c r="P135" s="224"/>
      <c r="Q135" s="223"/>
      <c r="R135" s="223"/>
      <c r="S135" s="223"/>
      <c r="T135" s="223"/>
      <c r="U135" s="406"/>
      <c r="V135" s="215"/>
    </row>
    <row r="136" spans="1:22" s="398" customFormat="1" x14ac:dyDescent="0.2">
      <c r="A136" s="216" t="s">
        <v>229</v>
      </c>
      <c r="B136" s="194"/>
      <c r="C136" s="195"/>
      <c r="D136" s="196"/>
      <c r="E136" s="197"/>
      <c r="F136" s="197"/>
      <c r="G136" s="197"/>
      <c r="H136" s="197"/>
      <c r="I136" s="197"/>
      <c r="J136" s="197"/>
      <c r="K136" s="111"/>
      <c r="L136" s="113"/>
      <c r="M136" s="111"/>
      <c r="N136" s="114"/>
      <c r="O136" s="115"/>
      <c r="P136" s="224"/>
      <c r="Q136" s="223"/>
      <c r="R136" s="223"/>
      <c r="S136" s="223"/>
      <c r="T136" s="223"/>
      <c r="U136" s="406"/>
      <c r="V136" s="215"/>
    </row>
    <row r="137" spans="1:22" s="398" customFormat="1" x14ac:dyDescent="0.2">
      <c r="A137" s="216"/>
      <c r="B137" s="194"/>
      <c r="C137" s="195"/>
      <c r="D137" s="196"/>
      <c r="E137" s="197"/>
      <c r="F137" s="197"/>
      <c r="G137" s="197"/>
      <c r="H137" s="197"/>
      <c r="I137" s="197"/>
      <c r="J137" s="197"/>
      <c r="K137" s="111"/>
      <c r="L137" s="113"/>
      <c r="M137" s="111"/>
      <c r="N137" s="114"/>
      <c r="O137" s="115"/>
      <c r="P137" s="224"/>
      <c r="Q137" s="223"/>
      <c r="R137" s="223"/>
      <c r="S137" s="223"/>
      <c r="T137" s="223"/>
      <c r="U137" s="406"/>
      <c r="V137" s="215"/>
    </row>
    <row r="138" spans="1:22" s="398" customFormat="1" x14ac:dyDescent="0.2">
      <c r="A138" s="216" t="s">
        <v>232</v>
      </c>
      <c r="B138" s="194"/>
      <c r="C138" s="195"/>
      <c r="D138" s="196"/>
      <c r="E138" s="197"/>
      <c r="F138" s="197"/>
      <c r="G138" s="197"/>
      <c r="H138" s="197"/>
      <c r="I138" s="197"/>
      <c r="J138" s="197"/>
      <c r="K138" s="111"/>
      <c r="L138" s="113"/>
      <c r="M138" s="111"/>
      <c r="N138" s="114"/>
      <c r="O138" s="115"/>
      <c r="P138" s="224"/>
      <c r="Q138" s="223"/>
      <c r="R138" s="223"/>
      <c r="S138" s="223"/>
      <c r="T138" s="223"/>
      <c r="U138" s="406"/>
      <c r="V138" s="215"/>
    </row>
    <row r="139" spans="1:22" s="398" customFormat="1" x14ac:dyDescent="0.2">
      <c r="A139" s="216" t="s">
        <v>233</v>
      </c>
      <c r="B139" s="194"/>
      <c r="C139" s="195"/>
      <c r="D139" s="196"/>
      <c r="E139" s="197"/>
      <c r="F139" s="197"/>
      <c r="G139" s="197"/>
      <c r="H139" s="197"/>
      <c r="I139" s="197"/>
      <c r="J139" s="197"/>
      <c r="K139" s="111"/>
      <c r="L139" s="113"/>
      <c r="M139" s="111"/>
      <c r="N139" s="114"/>
      <c r="O139" s="115"/>
      <c r="P139" s="224"/>
      <c r="Q139" s="223"/>
      <c r="R139" s="223"/>
      <c r="S139" s="223"/>
      <c r="T139" s="223"/>
      <c r="U139" s="406"/>
      <c r="V139" s="215"/>
    </row>
    <row r="140" spans="1:22" s="398" customFormat="1" x14ac:dyDescent="0.2">
      <c r="A140" s="216" t="s">
        <v>234</v>
      </c>
      <c r="B140" s="194"/>
      <c r="C140" s="195"/>
      <c r="D140" s="196"/>
      <c r="E140" s="197"/>
      <c r="F140" s="197"/>
      <c r="G140" s="197"/>
      <c r="H140" s="197"/>
      <c r="I140" s="197"/>
      <c r="J140" s="197"/>
      <c r="K140" s="111"/>
      <c r="L140" s="113"/>
      <c r="M140" s="111"/>
      <c r="N140" s="114"/>
      <c r="O140" s="115"/>
      <c r="P140" s="224"/>
      <c r="Q140" s="223"/>
      <c r="R140" s="223"/>
      <c r="S140" s="223"/>
      <c r="T140" s="223"/>
      <c r="U140" s="406"/>
      <c r="V140" s="215"/>
    </row>
    <row r="141" spans="1:22" s="398" customFormat="1" x14ac:dyDescent="0.2">
      <c r="A141" s="216"/>
      <c r="B141" s="194"/>
      <c r="C141" s="195"/>
      <c r="D141" s="196"/>
      <c r="E141" s="197"/>
      <c r="F141" s="197"/>
      <c r="G141" s="197"/>
      <c r="H141" s="197"/>
      <c r="I141" s="197"/>
      <c r="J141" s="197"/>
      <c r="K141" s="111"/>
      <c r="L141" s="113"/>
      <c r="M141" s="111"/>
      <c r="N141" s="114"/>
      <c r="O141" s="115"/>
      <c r="P141" s="224"/>
      <c r="Q141" s="223"/>
      <c r="R141" s="223"/>
      <c r="S141" s="223"/>
      <c r="T141" s="223"/>
      <c r="U141" s="406"/>
      <c r="V141" s="215"/>
    </row>
    <row r="142" spans="1:22" s="398" customFormat="1" x14ac:dyDescent="0.2">
      <c r="A142" s="216" t="s">
        <v>235</v>
      </c>
      <c r="B142" s="194"/>
      <c r="C142" s="195"/>
      <c r="D142" s="196"/>
      <c r="E142" s="197"/>
      <c r="F142" s="197"/>
      <c r="G142" s="197"/>
      <c r="H142" s="197"/>
      <c r="I142" s="197"/>
      <c r="J142" s="197"/>
      <c r="K142" s="111"/>
      <c r="L142" s="113"/>
      <c r="M142" s="111"/>
      <c r="N142" s="114"/>
      <c r="O142" s="115"/>
      <c r="P142" s="224"/>
      <c r="Q142" s="223"/>
      <c r="R142" s="223"/>
      <c r="S142" s="223"/>
      <c r="T142" s="223"/>
      <c r="U142" s="406"/>
      <c r="V142" s="215"/>
    </row>
    <row r="143" spans="1:22" s="398" customFormat="1" x14ac:dyDescent="0.2">
      <c r="A143" s="216" t="s">
        <v>236</v>
      </c>
      <c r="B143" s="194"/>
      <c r="C143" s="195"/>
      <c r="D143" s="196"/>
      <c r="E143" s="197"/>
      <c r="F143" s="197"/>
      <c r="G143" s="197"/>
      <c r="H143" s="197"/>
      <c r="I143" s="197"/>
      <c r="J143" s="197"/>
      <c r="K143" s="111"/>
      <c r="L143" s="113"/>
      <c r="M143" s="111"/>
      <c r="N143" s="114"/>
      <c r="O143" s="115"/>
      <c r="P143" s="224"/>
      <c r="Q143" s="223"/>
      <c r="R143" s="223"/>
      <c r="S143" s="223"/>
      <c r="T143" s="223"/>
      <c r="U143" s="406"/>
      <c r="V143" s="215"/>
    </row>
    <row r="144" spans="1:22" s="398" customFormat="1" x14ac:dyDescent="0.2">
      <c r="A144" s="216"/>
      <c r="B144" s="194"/>
      <c r="C144" s="195"/>
      <c r="D144" s="196"/>
      <c r="E144" s="197"/>
      <c r="F144" s="197"/>
      <c r="G144" s="197"/>
      <c r="H144" s="197"/>
      <c r="I144" s="197"/>
      <c r="J144" s="197"/>
      <c r="K144" s="111"/>
      <c r="L144" s="113"/>
      <c r="M144" s="111"/>
      <c r="N144" s="114"/>
      <c r="O144" s="115"/>
      <c r="P144" s="224"/>
      <c r="Q144" s="223"/>
      <c r="R144" s="223"/>
      <c r="S144" s="223"/>
      <c r="T144" s="223"/>
      <c r="U144" s="406"/>
      <c r="V144" s="215"/>
    </row>
    <row r="145" spans="1:22" s="398" customFormat="1" x14ac:dyDescent="0.2">
      <c r="A145" s="216" t="s">
        <v>312</v>
      </c>
      <c r="B145" s="194"/>
      <c r="C145" s="195"/>
      <c r="D145" s="196"/>
      <c r="E145" s="197"/>
      <c r="F145" s="197"/>
      <c r="G145" s="197"/>
      <c r="H145" s="197"/>
      <c r="I145" s="197"/>
      <c r="J145" s="197"/>
      <c r="K145" s="111"/>
      <c r="L145" s="113"/>
      <c r="M145" s="111"/>
      <c r="N145" s="114"/>
      <c r="O145" s="115"/>
      <c r="P145" s="224"/>
      <c r="Q145" s="223"/>
      <c r="R145" s="223"/>
      <c r="S145" s="223"/>
      <c r="T145" s="223"/>
      <c r="U145" s="406"/>
      <c r="V145" s="215"/>
    </row>
    <row r="146" spans="1:22" s="398" customFormat="1" x14ac:dyDescent="0.2">
      <c r="A146" s="216"/>
      <c r="B146" s="194"/>
      <c r="C146" s="195"/>
      <c r="D146" s="196"/>
      <c r="E146" s="197"/>
      <c r="F146" s="197"/>
      <c r="G146" s="197"/>
      <c r="H146" s="197"/>
      <c r="I146" s="197"/>
      <c r="J146" s="197"/>
      <c r="K146" s="111"/>
      <c r="L146" s="113"/>
      <c r="M146" s="111"/>
      <c r="N146" s="114"/>
      <c r="O146" s="115"/>
      <c r="P146" s="224"/>
      <c r="Q146" s="223"/>
      <c r="R146" s="223"/>
      <c r="S146" s="223"/>
      <c r="T146" s="223"/>
      <c r="U146" s="406"/>
      <c r="V146" s="215"/>
    </row>
    <row r="147" spans="1:22" x14ac:dyDescent="0.2">
      <c r="A147" s="2" t="s">
        <v>186</v>
      </c>
      <c r="B147" s="50"/>
      <c r="C147" s="160"/>
      <c r="D147" s="159"/>
      <c r="E147" s="14"/>
      <c r="F147" s="14"/>
      <c r="G147" s="14"/>
      <c r="H147" s="14"/>
      <c r="I147" s="14"/>
      <c r="J147" s="14"/>
      <c r="Q147" s="148"/>
      <c r="R147" s="148"/>
      <c r="S147" s="148"/>
      <c r="T147" s="148"/>
      <c r="U147" s="148"/>
      <c r="V147" s="148"/>
    </row>
    <row r="148" spans="1:22" x14ac:dyDescent="0.2">
      <c r="A148" s="2" t="s">
        <v>188</v>
      </c>
      <c r="B148" s="50"/>
      <c r="C148" s="160"/>
      <c r="D148" s="159"/>
      <c r="E148" s="14"/>
      <c r="F148" s="14"/>
      <c r="G148" s="14"/>
      <c r="H148" s="14"/>
      <c r="I148" s="14"/>
      <c r="J148" s="14"/>
      <c r="Q148" s="148"/>
      <c r="R148" s="148"/>
      <c r="S148" s="148"/>
      <c r="T148" s="148"/>
      <c r="U148" s="148"/>
      <c r="V148" s="148"/>
    </row>
    <row r="149" spans="1:22" x14ac:dyDescent="0.2">
      <c r="A149" s="2" t="s">
        <v>187</v>
      </c>
      <c r="B149" s="50"/>
      <c r="C149" s="160"/>
      <c r="D149" s="159"/>
      <c r="E149" s="14"/>
      <c r="F149" s="14"/>
      <c r="G149" s="14"/>
      <c r="H149" s="14"/>
      <c r="I149" s="14"/>
      <c r="J149" s="14"/>
      <c r="Q149" s="148"/>
      <c r="R149" s="148"/>
      <c r="S149" s="148"/>
      <c r="T149" s="148"/>
      <c r="U149" s="148"/>
      <c r="V149" s="148"/>
    </row>
    <row r="150" spans="1:22" x14ac:dyDescent="0.2">
      <c r="A150" s="164"/>
      <c r="B150" s="163"/>
      <c r="D150" s="126"/>
      <c r="E150" s="127"/>
      <c r="F150" s="127"/>
      <c r="G150" s="127"/>
      <c r="H150" s="127"/>
      <c r="I150" s="127"/>
      <c r="J150" s="127"/>
      <c r="L150" s="8"/>
      <c r="M150" s="50"/>
      <c r="N150" s="51"/>
      <c r="O150" s="160"/>
      <c r="P150" s="159"/>
      <c r="Q150" s="14"/>
      <c r="R150" s="14"/>
      <c r="S150" s="14"/>
      <c r="T150" s="14"/>
      <c r="U150" s="14"/>
      <c r="V150" s="14"/>
    </row>
    <row r="151" spans="1:22" ht="15" x14ac:dyDescent="0.25">
      <c r="A151" s="111" t="s">
        <v>126</v>
      </c>
      <c r="B151" s="111"/>
      <c r="C151" s="115"/>
      <c r="D151" s="224"/>
      <c r="E151" s="223"/>
      <c r="F151" s="223"/>
      <c r="G151" s="223"/>
      <c r="H151" s="223"/>
      <c r="I151" s="223"/>
      <c r="J151" s="223"/>
      <c r="K151" s="111"/>
      <c r="L151" s="113"/>
      <c r="M151" s="111"/>
      <c r="N151" s="114"/>
      <c r="O151" s="115"/>
      <c r="P151" s="224"/>
      <c r="Q151" s="223"/>
      <c r="R151" s="223"/>
      <c r="S151" s="223"/>
      <c r="T151" s="223"/>
      <c r="U151" s="223"/>
      <c r="V151" s="117"/>
    </row>
    <row r="152" spans="1:22" x14ac:dyDescent="0.2">
      <c r="A152" s="111" t="s">
        <v>122</v>
      </c>
      <c r="B152" s="111"/>
      <c r="C152" s="115"/>
      <c r="D152" s="224"/>
      <c r="E152" s="223"/>
      <c r="F152" s="223"/>
      <c r="G152" s="223"/>
      <c r="H152" s="223"/>
      <c r="I152" s="223"/>
      <c r="J152" s="223"/>
      <c r="K152" s="111"/>
      <c r="L152" s="113"/>
      <c r="M152" s="111"/>
      <c r="N152" s="114"/>
      <c r="O152" s="115"/>
      <c r="P152" s="224"/>
      <c r="Q152" s="223"/>
      <c r="R152" s="223"/>
      <c r="S152" s="223"/>
      <c r="T152" s="223"/>
      <c r="U152" s="223"/>
      <c r="V152" s="117"/>
    </row>
    <row r="153" spans="1:22" x14ac:dyDescent="0.2">
      <c r="A153" s="111" t="s">
        <v>123</v>
      </c>
      <c r="B153" s="111"/>
      <c r="C153" s="115"/>
      <c r="D153" s="224"/>
      <c r="E153" s="223"/>
      <c r="F153" s="223"/>
      <c r="G153" s="223"/>
      <c r="H153" s="223"/>
      <c r="I153" s="223"/>
      <c r="J153" s="223"/>
      <c r="K153" s="111"/>
      <c r="L153" s="113"/>
      <c r="M153" s="111"/>
      <c r="N153" s="114"/>
      <c r="O153" s="115"/>
      <c r="P153" s="224"/>
      <c r="Q153" s="223"/>
      <c r="R153" s="223"/>
      <c r="S153" s="223"/>
      <c r="T153" s="223"/>
      <c r="U153" s="223"/>
      <c r="V153" s="117"/>
    </row>
    <row r="154" spans="1:22" x14ac:dyDescent="0.2">
      <c r="A154" s="111" t="s">
        <v>265</v>
      </c>
      <c r="B154" s="111"/>
      <c r="C154" s="115"/>
      <c r="D154" s="224"/>
      <c r="E154" s="223"/>
      <c r="F154" s="223"/>
      <c r="G154" s="223"/>
      <c r="H154" s="223"/>
      <c r="I154" s="223"/>
      <c r="J154" s="223"/>
      <c r="K154" s="111"/>
      <c r="L154" s="113"/>
      <c r="M154" s="111"/>
      <c r="N154" s="114"/>
      <c r="O154" s="115"/>
      <c r="P154" s="224"/>
      <c r="Q154" s="223"/>
      <c r="R154" s="223"/>
      <c r="S154" s="223"/>
      <c r="T154" s="223"/>
      <c r="U154" s="223"/>
      <c r="V154" s="171"/>
    </row>
    <row r="155" spans="1:22" x14ac:dyDescent="0.2">
      <c r="A155" s="111"/>
      <c r="B155" s="111"/>
      <c r="C155" s="115"/>
      <c r="D155" s="224"/>
      <c r="E155" s="223"/>
      <c r="F155" s="223"/>
      <c r="G155" s="223"/>
      <c r="H155" s="223"/>
      <c r="I155" s="223"/>
      <c r="J155" s="223"/>
      <c r="K155" s="111"/>
      <c r="L155" s="113"/>
      <c r="M155" s="111"/>
      <c r="N155" s="114"/>
      <c r="O155" s="115"/>
      <c r="P155" s="224"/>
      <c r="Q155" s="223"/>
      <c r="R155" s="223"/>
      <c r="S155" s="223"/>
      <c r="T155" s="223"/>
      <c r="U155" s="223"/>
      <c r="V155" s="223"/>
    </row>
    <row r="156" spans="1:22" x14ac:dyDescent="0.2">
      <c r="A156" s="113"/>
      <c r="B156" s="111"/>
      <c r="C156" s="115"/>
      <c r="D156" s="224"/>
      <c r="E156" s="223"/>
      <c r="F156" s="223"/>
      <c r="G156" s="223"/>
      <c r="H156" s="223"/>
      <c r="I156" s="223"/>
      <c r="J156" s="223"/>
      <c r="K156" s="111"/>
      <c r="L156" s="118"/>
      <c r="M156" s="119"/>
      <c r="N156" s="120"/>
      <c r="O156" s="235"/>
      <c r="P156" s="120"/>
      <c r="Q156" s="223"/>
      <c r="R156" s="223"/>
      <c r="S156" s="223"/>
      <c r="T156" s="223"/>
      <c r="U156" s="223"/>
      <c r="V156" s="49"/>
    </row>
    <row r="157" spans="1:22" x14ac:dyDescent="0.2">
      <c r="A157" s="131" t="s">
        <v>166</v>
      </c>
      <c r="B157" s="111"/>
      <c r="C157" s="115"/>
      <c r="D157" s="224"/>
      <c r="E157" s="223"/>
      <c r="F157" s="223"/>
      <c r="G157" s="223"/>
      <c r="H157" s="223"/>
      <c r="I157" s="223"/>
      <c r="J157" s="223"/>
      <c r="K157" s="111"/>
      <c r="L157" s="118"/>
      <c r="M157" s="119"/>
      <c r="N157" s="120"/>
      <c r="O157" s="235"/>
      <c r="P157" s="120"/>
      <c r="Q157" s="223"/>
      <c r="R157" s="223"/>
      <c r="S157" s="223"/>
      <c r="T157" s="223"/>
      <c r="U157" s="223"/>
      <c r="V157" s="49"/>
    </row>
    <row r="158" spans="1:22" x14ac:dyDescent="0.2">
      <c r="A158" s="131" t="s">
        <v>167</v>
      </c>
      <c r="B158" s="111"/>
      <c r="C158" s="115"/>
      <c r="D158" s="224"/>
      <c r="E158" s="223"/>
      <c r="F158" s="223"/>
      <c r="G158" s="223"/>
      <c r="H158" s="223"/>
      <c r="I158" s="223"/>
      <c r="J158" s="223"/>
      <c r="K158" s="111"/>
      <c r="L158" s="118"/>
      <c r="M158" s="119"/>
      <c r="N158" s="120"/>
      <c r="O158" s="237"/>
      <c r="P158" s="120"/>
      <c r="Q158" s="223"/>
      <c r="R158" s="223"/>
      <c r="S158" s="223"/>
      <c r="T158" s="223"/>
      <c r="U158" s="223"/>
      <c r="V158" s="238"/>
    </row>
    <row r="159" spans="1:22" x14ac:dyDescent="0.2">
      <c r="A159" s="131" t="s">
        <v>168</v>
      </c>
      <c r="B159" s="111"/>
      <c r="C159" s="223"/>
      <c r="D159" s="223"/>
      <c r="E159" s="223"/>
      <c r="F159" s="223"/>
      <c r="G159" s="223"/>
      <c r="H159" s="223"/>
      <c r="I159" s="223"/>
      <c r="J159" s="223"/>
      <c r="K159" s="149"/>
      <c r="L159" s="223"/>
      <c r="M159" s="131"/>
      <c r="N159" s="120"/>
      <c r="O159" s="235"/>
      <c r="P159" s="120"/>
      <c r="Q159" s="223"/>
      <c r="R159" s="223"/>
      <c r="S159" s="223"/>
      <c r="T159" s="223"/>
      <c r="U159" s="223"/>
      <c r="V159" s="49"/>
    </row>
    <row r="160" spans="1:22" x14ac:dyDescent="0.2">
      <c r="A160" s="131" t="s">
        <v>169</v>
      </c>
      <c r="B160" s="111"/>
      <c r="C160" s="115"/>
      <c r="D160" s="224"/>
      <c r="E160" s="223"/>
      <c r="F160" s="223"/>
      <c r="G160" s="223"/>
      <c r="H160" s="223"/>
      <c r="I160" s="223"/>
      <c r="J160" s="223"/>
      <c r="K160" s="111"/>
      <c r="L160" s="118"/>
      <c r="M160" s="119"/>
      <c r="N160" s="120"/>
      <c r="O160" s="235"/>
      <c r="P160" s="120"/>
      <c r="Q160" s="223"/>
      <c r="R160" s="223"/>
      <c r="S160" s="223"/>
      <c r="T160" s="223"/>
      <c r="U160" s="223"/>
      <c r="V160" s="49"/>
    </row>
    <row r="161" spans="1:22" x14ac:dyDescent="0.2">
      <c r="A161" s="131" t="s">
        <v>170</v>
      </c>
      <c r="B161" s="111"/>
      <c r="C161" s="115"/>
      <c r="D161" s="224"/>
      <c r="E161" s="223"/>
      <c r="F161" s="223"/>
      <c r="G161" s="223"/>
      <c r="H161" s="223"/>
      <c r="I161" s="223"/>
      <c r="J161" s="223"/>
      <c r="K161" s="111"/>
      <c r="L161" s="118"/>
      <c r="M161" s="119"/>
      <c r="N161" s="120"/>
      <c r="O161" s="235"/>
      <c r="P161" s="120"/>
      <c r="Q161" s="223"/>
      <c r="R161" s="223"/>
      <c r="S161" s="223"/>
      <c r="T161" s="223"/>
      <c r="U161" s="223"/>
      <c r="V161" s="49"/>
    </row>
    <row r="162" spans="1:22" x14ac:dyDescent="0.2">
      <c r="A162" s="131"/>
      <c r="B162" s="111"/>
      <c r="C162" s="115"/>
      <c r="D162" s="116"/>
      <c r="E162" s="117"/>
      <c r="F162" s="117"/>
      <c r="G162" s="117"/>
      <c r="H162" s="117"/>
      <c r="I162" s="117"/>
      <c r="J162" s="117"/>
      <c r="K162" s="111"/>
      <c r="L162" s="118"/>
      <c r="M162" s="119"/>
      <c r="N162" s="120"/>
      <c r="O162" s="179"/>
      <c r="P162" s="120"/>
      <c r="Q162" s="117"/>
      <c r="R162" s="117"/>
      <c r="S162" s="117"/>
      <c r="T162" s="117"/>
      <c r="U162" s="117"/>
      <c r="V162" s="49"/>
    </row>
    <row r="163" spans="1:22" x14ac:dyDescent="0.2">
      <c r="A163" s="131" t="s">
        <v>107</v>
      </c>
      <c r="B163" s="1"/>
      <c r="D163" s="140"/>
      <c r="E163" s="140"/>
      <c r="F163" s="140"/>
      <c r="H163" s="52"/>
      <c r="L163" s="118"/>
      <c r="M163" s="119"/>
      <c r="N163" s="120"/>
      <c r="O163" s="179"/>
      <c r="P163" s="120"/>
      <c r="Q163" s="117"/>
      <c r="R163" s="117"/>
      <c r="S163" s="117"/>
      <c r="T163" s="117"/>
      <c r="U163" s="117"/>
      <c r="V163" s="49"/>
    </row>
    <row r="164" spans="1:22" x14ac:dyDescent="0.2">
      <c r="A164" s="131"/>
      <c r="B164" s="1"/>
      <c r="D164" s="140"/>
      <c r="E164" s="140"/>
      <c r="F164" s="140"/>
      <c r="H164" s="52"/>
      <c r="L164" s="118"/>
      <c r="M164" s="119"/>
      <c r="N164" s="120"/>
      <c r="O164" s="179"/>
      <c r="P164" s="120"/>
      <c r="Q164" s="117"/>
      <c r="R164" s="117"/>
      <c r="S164" s="117"/>
      <c r="T164" s="117"/>
      <c r="U164" s="117"/>
      <c r="V164" s="141"/>
    </row>
    <row r="165" spans="1:22" x14ac:dyDescent="0.2">
      <c r="A165" s="128" t="s">
        <v>179</v>
      </c>
      <c r="B165" s="111"/>
      <c r="C165" s="115"/>
      <c r="D165" s="116"/>
      <c r="E165" s="117"/>
      <c r="F165" s="117"/>
      <c r="G165" s="117"/>
      <c r="H165" s="117"/>
      <c r="I165" s="117"/>
      <c r="J165" s="117"/>
      <c r="K165" s="111"/>
      <c r="L165" s="118"/>
      <c r="M165" s="119"/>
      <c r="N165" s="120"/>
      <c r="O165" s="179"/>
      <c r="P165" s="120"/>
      <c r="Q165" s="117"/>
      <c r="R165" s="117"/>
      <c r="S165" s="117"/>
      <c r="T165" s="117"/>
      <c r="U165" s="117"/>
      <c r="V165" s="49"/>
    </row>
    <row r="166" spans="1:22" x14ac:dyDescent="0.2">
      <c r="A166" s="131" t="s">
        <v>180</v>
      </c>
      <c r="B166" s="111"/>
      <c r="C166" s="115"/>
      <c r="D166" s="224"/>
      <c r="E166" s="223"/>
      <c r="F166" s="223"/>
      <c r="G166" s="223"/>
      <c r="H166" s="223"/>
      <c r="I166" s="223"/>
      <c r="J166" s="223"/>
      <c r="K166" s="111"/>
      <c r="L166" s="118"/>
      <c r="M166" s="119"/>
      <c r="N166" s="120"/>
      <c r="O166" s="237"/>
      <c r="P166" s="120"/>
      <c r="Q166" s="223"/>
      <c r="R166" s="223"/>
      <c r="S166" s="223"/>
      <c r="T166" s="223"/>
      <c r="U166" s="223"/>
      <c r="V166" s="333"/>
    </row>
    <row r="167" spans="1:22" x14ac:dyDescent="0.2">
      <c r="A167" s="131" t="s">
        <v>181</v>
      </c>
      <c r="B167" s="111"/>
      <c r="C167" s="115"/>
      <c r="D167" s="224"/>
      <c r="E167" s="223"/>
      <c r="F167" s="223"/>
      <c r="G167" s="223"/>
      <c r="H167" s="223"/>
      <c r="I167" s="223"/>
      <c r="J167" s="223"/>
      <c r="K167" s="111"/>
      <c r="L167" s="118"/>
      <c r="M167" s="119"/>
      <c r="N167" s="120"/>
      <c r="O167" s="237"/>
      <c r="P167" s="120"/>
      <c r="Q167" s="223"/>
      <c r="R167" s="223"/>
      <c r="S167" s="223"/>
      <c r="T167" s="223"/>
      <c r="U167" s="223"/>
      <c r="V167" s="333"/>
    </row>
    <row r="168" spans="1:22" x14ac:dyDescent="0.2">
      <c r="A168" s="131"/>
      <c r="B168" s="111"/>
      <c r="C168" s="115"/>
      <c r="D168" s="224"/>
      <c r="E168" s="223"/>
      <c r="F168" s="223"/>
      <c r="G168" s="223"/>
      <c r="H168" s="223"/>
      <c r="I168" s="223"/>
      <c r="J168" s="223"/>
      <c r="K168" s="111"/>
      <c r="L168" s="118"/>
      <c r="M168" s="119"/>
      <c r="N168" s="120"/>
      <c r="O168" s="237"/>
      <c r="P168" s="120"/>
      <c r="Q168" s="223"/>
      <c r="R168" s="223"/>
      <c r="S168" s="223"/>
      <c r="T168" s="223"/>
      <c r="U168" s="223"/>
      <c r="V168" s="419"/>
    </row>
    <row r="169" spans="1:22" x14ac:dyDescent="0.2">
      <c r="A169" s="131" t="s">
        <v>148</v>
      </c>
      <c r="B169" s="111"/>
      <c r="C169" s="115"/>
      <c r="D169" s="224"/>
      <c r="E169" s="223"/>
      <c r="F169" s="223"/>
      <c r="G169" s="223"/>
      <c r="H169" s="223"/>
      <c r="I169" s="223"/>
      <c r="J169" s="223"/>
      <c r="K169" s="111"/>
      <c r="L169" s="118"/>
      <c r="M169" s="119"/>
      <c r="N169" s="120"/>
      <c r="O169" s="237"/>
      <c r="P169" s="120"/>
      <c r="Q169" s="223"/>
      <c r="R169" s="223"/>
      <c r="S169" s="223"/>
      <c r="T169" s="223"/>
      <c r="U169" s="223"/>
      <c r="V169" s="224"/>
    </row>
    <row r="170" spans="1:22" x14ac:dyDescent="0.2">
      <c r="A170" s="236" t="s">
        <v>149</v>
      </c>
      <c r="B170" s="111"/>
      <c r="C170" s="115"/>
      <c r="D170" s="224"/>
      <c r="E170" s="223"/>
      <c r="F170" s="223"/>
      <c r="G170" s="223"/>
      <c r="H170" s="223"/>
      <c r="I170" s="223"/>
      <c r="J170" s="223"/>
      <c r="K170" s="111"/>
      <c r="L170" s="118"/>
      <c r="M170" s="119"/>
      <c r="N170" s="120"/>
      <c r="O170" s="237"/>
      <c r="P170" s="120"/>
      <c r="Q170" s="223"/>
      <c r="R170" s="223"/>
      <c r="S170" s="223"/>
      <c r="T170" s="223"/>
      <c r="U170" s="223"/>
      <c r="V170" s="224"/>
    </row>
    <row r="171" spans="1:22" x14ac:dyDescent="0.2">
      <c r="A171" s="236" t="s">
        <v>150</v>
      </c>
      <c r="B171" s="111"/>
      <c r="C171" s="115"/>
      <c r="D171" s="224"/>
      <c r="E171" s="223"/>
      <c r="F171" s="223"/>
      <c r="G171" s="223"/>
      <c r="H171" s="223"/>
      <c r="I171" s="223"/>
      <c r="J171" s="223"/>
      <c r="K171" s="111"/>
      <c r="L171" s="118"/>
      <c r="M171" s="119"/>
      <c r="N171" s="120"/>
      <c r="O171" s="237"/>
      <c r="P171" s="120"/>
      <c r="Q171" s="223"/>
      <c r="R171" s="223"/>
      <c r="S171" s="223"/>
      <c r="T171" s="223"/>
      <c r="U171" s="223"/>
      <c r="V171" s="224"/>
    </row>
    <row r="172" spans="1:22" x14ac:dyDescent="0.2">
      <c r="A172" s="236"/>
      <c r="D172" s="234"/>
      <c r="E172" s="234"/>
      <c r="F172" s="234"/>
      <c r="H172" s="234"/>
      <c r="Q172" s="234"/>
      <c r="R172" s="234"/>
      <c r="S172" s="234"/>
      <c r="T172" s="234"/>
      <c r="U172" s="234"/>
      <c r="V172" s="234"/>
    </row>
    <row r="173" spans="1:22" x14ac:dyDescent="0.2">
      <c r="A173" s="128" t="s">
        <v>81</v>
      </c>
    </row>
    <row r="174" spans="1:22" x14ac:dyDescent="0.2">
      <c r="A174" s="128" t="s">
        <v>82</v>
      </c>
    </row>
    <row r="175" spans="1:22" x14ac:dyDescent="0.2">
      <c r="A175" s="128" t="s">
        <v>96</v>
      </c>
      <c r="D175" s="126"/>
      <c r="E175" s="126"/>
      <c r="F175" s="126"/>
      <c r="H175" s="126"/>
      <c r="Q175" s="126"/>
      <c r="R175" s="126"/>
      <c r="S175" s="126"/>
      <c r="T175" s="126"/>
      <c r="U175" s="126"/>
      <c r="V175" s="126"/>
    </row>
    <row r="176" spans="1:22" x14ac:dyDescent="0.2">
      <c r="A176" s="128" t="s">
        <v>113</v>
      </c>
      <c r="D176" s="126"/>
      <c r="E176" s="126"/>
      <c r="F176" s="126"/>
      <c r="H176" s="126"/>
      <c r="Q176" s="126"/>
      <c r="R176" s="126"/>
      <c r="S176" s="126"/>
      <c r="T176" s="126"/>
      <c r="U176" s="126"/>
      <c r="V176" s="126"/>
    </row>
    <row r="177" spans="1:22" x14ac:dyDescent="0.2">
      <c r="A177" s="128" t="s">
        <v>112</v>
      </c>
    </row>
    <row r="178" spans="1:22" x14ac:dyDescent="0.2">
      <c r="A178" s="134" t="s">
        <v>93</v>
      </c>
      <c r="B178" s="111"/>
      <c r="C178" s="115"/>
      <c r="D178" s="116"/>
      <c r="E178" s="116"/>
      <c r="F178" s="116"/>
      <c r="G178" s="111"/>
      <c r="H178" s="116"/>
      <c r="I178" s="132"/>
      <c r="J178" s="132"/>
      <c r="K178" s="111"/>
      <c r="L178" s="133"/>
      <c r="M178" s="111"/>
      <c r="N178" s="114"/>
      <c r="O178" s="115"/>
      <c r="P178" s="114"/>
      <c r="Q178" s="116"/>
      <c r="R178" s="116"/>
      <c r="S178" s="116"/>
      <c r="T178" s="116"/>
      <c r="U178" s="116"/>
      <c r="V178" s="116"/>
    </row>
    <row r="179" spans="1:22" x14ac:dyDescent="0.2">
      <c r="A179" s="128" t="s">
        <v>94</v>
      </c>
      <c r="B179" s="111"/>
      <c r="C179" s="115"/>
      <c r="D179" s="116"/>
      <c r="E179" s="116"/>
      <c r="F179" s="116"/>
      <c r="G179" s="111"/>
      <c r="H179" s="116"/>
      <c r="I179" s="132"/>
      <c r="J179" s="132"/>
      <c r="K179" s="111"/>
      <c r="L179" s="133"/>
      <c r="M179" s="111"/>
      <c r="N179" s="114"/>
      <c r="O179" s="115"/>
      <c r="P179" s="114"/>
      <c r="Q179" s="116"/>
      <c r="R179" s="116"/>
      <c r="S179" s="116"/>
      <c r="T179" s="116"/>
      <c r="U179" s="116"/>
      <c r="V179" s="116"/>
    </row>
    <row r="180" spans="1:22" x14ac:dyDescent="0.2">
      <c r="A180" s="128" t="s">
        <v>83</v>
      </c>
      <c r="B180" s="111"/>
      <c r="C180" s="115"/>
      <c r="D180" s="116"/>
      <c r="E180" s="116"/>
      <c r="F180" s="116"/>
      <c r="G180" s="111"/>
      <c r="H180" s="116"/>
      <c r="I180" s="132"/>
      <c r="J180" s="132"/>
      <c r="K180" s="111"/>
      <c r="L180" s="133"/>
      <c r="M180" s="111"/>
      <c r="N180" s="114"/>
      <c r="O180" s="115"/>
      <c r="P180" s="114"/>
      <c r="Q180" s="116"/>
      <c r="R180" s="116"/>
      <c r="S180" s="116"/>
      <c r="T180" s="116"/>
      <c r="U180" s="116"/>
      <c r="V180" s="116"/>
    </row>
    <row r="181" spans="1:22" x14ac:dyDescent="0.2">
      <c r="A181" s="128"/>
      <c r="B181" s="111"/>
      <c r="C181" s="115"/>
      <c r="D181" s="224"/>
      <c r="E181" s="224"/>
      <c r="F181" s="224"/>
      <c r="G181" s="111"/>
      <c r="H181" s="224"/>
      <c r="I181" s="132"/>
      <c r="J181" s="132"/>
      <c r="K181" s="111"/>
      <c r="L181" s="133"/>
      <c r="M181" s="111"/>
      <c r="N181" s="114"/>
      <c r="O181" s="115"/>
      <c r="P181" s="114"/>
      <c r="Q181" s="224"/>
      <c r="R181" s="224"/>
      <c r="S181" s="224"/>
      <c r="T181" s="224"/>
      <c r="U181" s="224"/>
      <c r="V181" s="224"/>
    </row>
    <row r="182" spans="1:22" ht="15.75" x14ac:dyDescent="0.25">
      <c r="A182" s="425" t="s">
        <v>251</v>
      </c>
      <c r="B182" s="426"/>
      <c r="C182" s="427"/>
      <c r="D182" s="428"/>
      <c r="E182" s="428"/>
      <c r="F182" s="428"/>
      <c r="G182" s="426"/>
      <c r="H182" s="428"/>
      <c r="I182" s="429"/>
      <c r="J182" s="429"/>
      <c r="K182" s="426"/>
      <c r="L182" s="430"/>
      <c r="M182" s="426"/>
      <c r="N182" s="431"/>
      <c r="O182" s="427"/>
      <c r="P182" s="431"/>
      <c r="Q182" s="428"/>
      <c r="R182" s="428"/>
      <c r="S182" s="428"/>
      <c r="T182" s="428"/>
      <c r="U182" s="428"/>
      <c r="V182" s="428"/>
    </row>
    <row r="183" spans="1:22" x14ac:dyDescent="0.2">
      <c r="A183" s="425" t="s">
        <v>183</v>
      </c>
      <c r="B183" s="426"/>
      <c r="C183" s="427"/>
      <c r="D183" s="428"/>
      <c r="E183" s="428"/>
      <c r="F183" s="428"/>
      <c r="G183" s="426"/>
      <c r="H183" s="428"/>
      <c r="I183" s="429"/>
      <c r="J183" s="429"/>
      <c r="K183" s="426"/>
      <c r="L183" s="430"/>
      <c r="M183" s="426"/>
      <c r="N183" s="431"/>
      <c r="O183" s="427"/>
      <c r="P183" s="431"/>
      <c r="Q183" s="428"/>
      <c r="R183" s="428"/>
      <c r="S183" s="428"/>
      <c r="T183" s="428"/>
      <c r="U183" s="428"/>
      <c r="V183" s="428"/>
    </row>
    <row r="184" spans="1:22" x14ac:dyDescent="0.2">
      <c r="A184" s="425" t="s">
        <v>252</v>
      </c>
      <c r="B184" s="426"/>
      <c r="C184" s="427"/>
      <c r="D184" s="428"/>
      <c r="E184" s="428"/>
      <c r="F184" s="428"/>
      <c r="G184" s="426"/>
      <c r="H184" s="428"/>
      <c r="I184" s="429"/>
      <c r="J184" s="429"/>
      <c r="K184" s="426"/>
      <c r="L184" s="430"/>
      <c r="M184" s="426"/>
      <c r="N184" s="431"/>
      <c r="O184" s="427"/>
      <c r="P184" s="431"/>
      <c r="Q184" s="428"/>
      <c r="R184" s="428"/>
      <c r="S184" s="428"/>
      <c r="T184" s="428"/>
      <c r="U184" s="428"/>
      <c r="V184" s="428"/>
    </row>
    <row r="185" spans="1:22" x14ac:dyDescent="0.2">
      <c r="A185" s="425" t="s">
        <v>253</v>
      </c>
      <c r="B185" s="426"/>
      <c r="C185" s="427"/>
      <c r="D185" s="428"/>
      <c r="E185" s="428"/>
      <c r="F185" s="428"/>
      <c r="G185" s="426"/>
      <c r="H185" s="428"/>
      <c r="I185" s="429"/>
      <c r="J185" s="429"/>
      <c r="K185" s="426"/>
      <c r="L185" s="430"/>
      <c r="M185" s="426"/>
      <c r="N185" s="431"/>
      <c r="O185" s="427"/>
      <c r="P185" s="431"/>
      <c r="Q185" s="428"/>
      <c r="R185" s="428"/>
      <c r="S185" s="428"/>
      <c r="T185" s="428"/>
      <c r="U185" s="428"/>
      <c r="V185" s="428"/>
    </row>
    <row r="186" spans="1:22" x14ac:dyDescent="0.2">
      <c r="A186" s="425" t="s">
        <v>254</v>
      </c>
      <c r="B186" s="426"/>
      <c r="C186" s="427"/>
      <c r="D186" s="428"/>
      <c r="E186" s="428"/>
      <c r="F186" s="428"/>
      <c r="G186" s="426"/>
      <c r="H186" s="428"/>
      <c r="I186" s="429"/>
      <c r="J186" s="429"/>
      <c r="K186" s="426"/>
      <c r="L186" s="430"/>
      <c r="M186" s="426"/>
      <c r="N186" s="431"/>
      <c r="O186" s="427"/>
      <c r="P186" s="431"/>
      <c r="Q186" s="428"/>
      <c r="R186" s="428"/>
      <c r="S186" s="428"/>
      <c r="T186" s="428"/>
      <c r="U186" s="428"/>
      <c r="V186" s="428"/>
    </row>
    <row r="187" spans="1:22" x14ac:dyDescent="0.2">
      <c r="A187" s="425" t="s">
        <v>255</v>
      </c>
      <c r="B187" s="426"/>
      <c r="C187" s="427"/>
      <c r="D187" s="428"/>
      <c r="E187" s="428"/>
      <c r="F187" s="428"/>
      <c r="G187" s="426"/>
      <c r="H187" s="428"/>
      <c r="I187" s="429"/>
      <c r="J187" s="429"/>
      <c r="K187" s="426"/>
      <c r="L187" s="430"/>
      <c r="M187" s="426"/>
      <c r="N187" s="431"/>
      <c r="O187" s="427"/>
      <c r="P187" s="431"/>
      <c r="Q187" s="428"/>
      <c r="R187" s="428"/>
      <c r="S187" s="428"/>
      <c r="T187" s="428"/>
      <c r="U187" s="428"/>
      <c r="V187" s="428"/>
    </row>
    <row r="188" spans="1:22" x14ac:dyDescent="0.2">
      <c r="A188" s="131"/>
      <c r="B188" s="111"/>
      <c r="C188" s="115"/>
      <c r="D188" s="224"/>
      <c r="E188" s="224"/>
      <c r="F188" s="224"/>
      <c r="G188" s="111"/>
      <c r="H188" s="224"/>
      <c r="I188" s="132"/>
      <c r="J188" s="132"/>
      <c r="K188" s="111"/>
      <c r="L188" s="133"/>
      <c r="M188" s="111"/>
      <c r="N188" s="114"/>
      <c r="O188" s="115"/>
      <c r="P188" s="114"/>
      <c r="Q188" s="224"/>
      <c r="R188" s="224"/>
      <c r="S188" s="224"/>
      <c r="T188" s="224"/>
      <c r="U188" s="224"/>
      <c r="V188" s="224"/>
    </row>
    <row r="189" spans="1:22" x14ac:dyDescent="0.2">
      <c r="A189" s="131" t="s">
        <v>184</v>
      </c>
      <c r="B189" s="111"/>
      <c r="C189" s="115"/>
      <c r="D189" s="224"/>
      <c r="E189" s="224"/>
      <c r="F189" s="224"/>
      <c r="G189" s="111"/>
      <c r="H189" s="224"/>
      <c r="I189" s="132"/>
      <c r="J189" s="132"/>
      <c r="K189" s="111"/>
      <c r="L189" s="133"/>
      <c r="M189" s="111"/>
      <c r="N189" s="114"/>
      <c r="O189" s="115"/>
      <c r="P189" s="114"/>
      <c r="Q189" s="224"/>
      <c r="R189" s="224"/>
      <c r="S189" s="224"/>
      <c r="T189" s="224"/>
      <c r="U189" s="224"/>
      <c r="V189" s="224"/>
    </row>
    <row r="190" spans="1:22" x14ac:dyDescent="0.2">
      <c r="A190" s="131" t="s">
        <v>185</v>
      </c>
      <c r="B190" s="111"/>
      <c r="C190" s="115"/>
      <c r="D190" s="224"/>
      <c r="E190" s="224"/>
      <c r="F190" s="224"/>
      <c r="G190" s="111"/>
      <c r="H190" s="224"/>
      <c r="I190" s="132"/>
      <c r="J190" s="132"/>
      <c r="K190" s="111"/>
      <c r="L190" s="133"/>
      <c r="M190" s="111"/>
      <c r="N190" s="114"/>
      <c r="O190" s="115"/>
      <c r="P190" s="114"/>
      <c r="Q190" s="224"/>
      <c r="R190" s="224"/>
      <c r="S190" s="224"/>
      <c r="T190" s="224"/>
      <c r="U190" s="224"/>
      <c r="V190" s="224"/>
    </row>
    <row r="191" spans="1:22" x14ac:dyDescent="0.2">
      <c r="A191" s="128"/>
      <c r="B191" s="111"/>
      <c r="C191" s="115"/>
      <c r="D191" s="224"/>
      <c r="E191" s="224"/>
      <c r="F191" s="224"/>
      <c r="G191" s="111"/>
      <c r="H191" s="224"/>
      <c r="I191" s="132"/>
      <c r="J191" s="132"/>
      <c r="K191" s="111"/>
      <c r="L191" s="133"/>
      <c r="M191" s="111"/>
      <c r="N191" s="114"/>
      <c r="O191" s="115"/>
      <c r="P191" s="114"/>
      <c r="Q191" s="224"/>
      <c r="R191" s="224"/>
      <c r="S191" s="224"/>
      <c r="T191" s="224"/>
      <c r="U191" s="224"/>
      <c r="V191" s="224"/>
    </row>
    <row r="192" spans="1:22" x14ac:dyDescent="0.2">
      <c r="A192" s="111" t="s">
        <v>98</v>
      </c>
      <c r="B192" s="111"/>
      <c r="C192" s="115"/>
      <c r="D192" s="170"/>
      <c r="E192" s="170"/>
      <c r="F192" s="170"/>
      <c r="G192" s="111"/>
      <c r="H192" s="170"/>
      <c r="I192" s="132"/>
      <c r="J192" s="132"/>
      <c r="K192" s="111"/>
      <c r="L192" s="133"/>
      <c r="M192" s="111"/>
      <c r="N192" s="114"/>
      <c r="O192" s="115"/>
      <c r="P192" s="114"/>
      <c r="Q192" s="170"/>
      <c r="R192" s="170"/>
      <c r="S192" s="170"/>
      <c r="T192" s="170"/>
      <c r="U192" s="170"/>
      <c r="V192" s="170"/>
    </row>
    <row r="193" spans="1:22" x14ac:dyDescent="0.2">
      <c r="A193" s="111" t="s">
        <v>99</v>
      </c>
      <c r="B193" s="111"/>
      <c r="C193" s="115"/>
      <c r="D193" s="170"/>
      <c r="E193" s="170"/>
      <c r="F193" s="170"/>
      <c r="G193" s="111"/>
      <c r="H193" s="170"/>
      <c r="I193" s="132"/>
      <c r="J193" s="132"/>
      <c r="K193" s="111"/>
      <c r="L193" s="133"/>
      <c r="M193" s="111"/>
      <c r="N193" s="114"/>
      <c r="O193" s="115"/>
      <c r="P193" s="114"/>
      <c r="Q193" s="170"/>
      <c r="R193" s="170"/>
      <c r="S193" s="170"/>
      <c r="T193" s="170"/>
      <c r="U193" s="170"/>
      <c r="V193" s="170"/>
    </row>
    <row r="194" spans="1:22" x14ac:dyDescent="0.2">
      <c r="A194" s="111" t="s">
        <v>100</v>
      </c>
      <c r="B194" s="186"/>
      <c r="C194" s="115"/>
      <c r="D194" s="170"/>
      <c r="E194" s="170"/>
      <c r="F194" s="170"/>
      <c r="G194" s="111"/>
      <c r="H194" s="170"/>
      <c r="I194" s="132"/>
      <c r="J194" s="132"/>
      <c r="K194" s="111"/>
      <c r="L194" s="133"/>
      <c r="M194" s="186"/>
      <c r="N194" s="114"/>
      <c r="O194" s="115"/>
      <c r="P194" s="114"/>
      <c r="Q194" s="170"/>
      <c r="R194" s="170"/>
      <c r="S194" s="170"/>
      <c r="T194" s="170"/>
      <c r="U194" s="170"/>
      <c r="V194" s="170"/>
    </row>
    <row r="195" spans="1:22" x14ac:dyDescent="0.2">
      <c r="A195" s="111"/>
      <c r="B195" s="111"/>
      <c r="C195" s="115"/>
      <c r="D195" s="170"/>
      <c r="E195" s="170"/>
      <c r="F195" s="170"/>
      <c r="G195" s="111"/>
      <c r="H195" s="170"/>
      <c r="I195" s="132"/>
      <c r="J195" s="132"/>
      <c r="K195" s="111"/>
      <c r="L195" s="133"/>
      <c r="M195" s="111"/>
      <c r="N195" s="114"/>
      <c r="O195" s="115"/>
      <c r="P195" s="114"/>
      <c r="Q195" s="170"/>
      <c r="R195" s="170"/>
      <c r="S195" s="170"/>
      <c r="T195" s="170"/>
      <c r="U195" s="170"/>
      <c r="V195" s="170"/>
    </row>
    <row r="196" spans="1:22" ht="18" x14ac:dyDescent="0.25">
      <c r="A196" s="111" t="s">
        <v>162</v>
      </c>
      <c r="B196" s="111"/>
      <c r="C196" s="115"/>
      <c r="D196" s="170"/>
      <c r="E196" s="170"/>
      <c r="F196" s="187"/>
      <c r="G196" s="111"/>
      <c r="H196" s="170"/>
      <c r="I196" s="170"/>
      <c r="J196" s="132"/>
      <c r="K196" s="111"/>
      <c r="L196" s="133"/>
      <c r="M196" s="111"/>
      <c r="N196" s="114"/>
      <c r="O196" s="188"/>
      <c r="P196" s="114"/>
      <c r="Q196" s="170"/>
      <c r="R196" s="170"/>
      <c r="S196" s="170"/>
      <c r="T196" s="170"/>
      <c r="U196" s="170"/>
      <c r="V196" s="170"/>
    </row>
    <row r="197" spans="1:22" ht="15" x14ac:dyDescent="0.25">
      <c r="A197" s="111" t="s">
        <v>146</v>
      </c>
      <c r="B197" s="111"/>
      <c r="C197" s="115"/>
      <c r="D197" s="170"/>
      <c r="E197" s="170"/>
      <c r="F197" s="170"/>
      <c r="G197" s="111"/>
      <c r="H197" s="170"/>
      <c r="I197" s="132"/>
      <c r="J197" s="132"/>
      <c r="K197" s="111"/>
      <c r="L197" s="133"/>
      <c r="M197" s="111"/>
      <c r="N197" s="114"/>
      <c r="O197" s="188"/>
      <c r="P197" s="114"/>
      <c r="Q197" s="170"/>
      <c r="R197" s="170"/>
      <c r="S197" s="170"/>
      <c r="T197" s="170"/>
      <c r="U197" s="170"/>
      <c r="V197" s="170"/>
    </row>
    <row r="198" spans="1:22" x14ac:dyDescent="0.2">
      <c r="A198" s="111" t="s">
        <v>117</v>
      </c>
      <c r="B198" s="111"/>
      <c r="C198" s="115"/>
      <c r="D198" s="170"/>
      <c r="E198" s="170"/>
      <c r="F198" s="170"/>
      <c r="G198" s="111"/>
      <c r="H198" s="170"/>
      <c r="I198" s="132"/>
      <c r="J198" s="132"/>
      <c r="K198" s="111"/>
      <c r="L198" s="133"/>
      <c r="M198" s="111"/>
      <c r="N198" s="114"/>
      <c r="O198" s="188"/>
      <c r="P198" s="114"/>
      <c r="Q198" s="170"/>
      <c r="R198" s="170"/>
      <c r="S198" s="170"/>
      <c r="T198" s="170"/>
      <c r="U198" s="170"/>
      <c r="V198" s="170"/>
    </row>
    <row r="199" spans="1:22" x14ac:dyDescent="0.2">
      <c r="A199" s="111" t="s">
        <v>116</v>
      </c>
      <c r="B199" s="111"/>
      <c r="C199" s="115"/>
      <c r="D199" s="170"/>
      <c r="E199" s="170"/>
      <c r="F199" s="170"/>
      <c r="G199" s="111"/>
      <c r="H199" s="170"/>
      <c r="I199" s="132"/>
      <c r="J199" s="132"/>
      <c r="K199" s="111"/>
      <c r="L199" s="133"/>
      <c r="M199" s="111"/>
      <c r="N199" s="114"/>
      <c r="O199" s="188"/>
      <c r="P199" s="114"/>
      <c r="Q199" s="170"/>
      <c r="R199" s="170"/>
      <c r="S199" s="170"/>
      <c r="T199" s="170"/>
      <c r="U199" s="170"/>
      <c r="V199" s="170"/>
    </row>
    <row r="200" spans="1:22" x14ac:dyDescent="0.2">
      <c r="A200" s="111" t="s">
        <v>102</v>
      </c>
      <c r="B200" s="111"/>
      <c r="C200" s="115"/>
      <c r="D200" s="170"/>
      <c r="E200" s="170"/>
      <c r="F200" s="170"/>
      <c r="G200" s="111"/>
      <c r="H200" s="170"/>
      <c r="I200" s="132"/>
      <c r="J200" s="132"/>
      <c r="K200" s="111"/>
      <c r="L200" s="133"/>
      <c r="M200" s="111"/>
      <c r="N200" s="114"/>
      <c r="O200" s="188"/>
      <c r="P200" s="114"/>
      <c r="Q200" s="170"/>
      <c r="R200" s="170"/>
      <c r="S200" s="170"/>
      <c r="T200" s="170"/>
      <c r="U200" s="170"/>
      <c r="V200" s="170"/>
    </row>
    <row r="201" spans="1:22" x14ac:dyDescent="0.2">
      <c r="A201" s="111" t="s">
        <v>103</v>
      </c>
      <c r="B201" s="111"/>
      <c r="C201" s="115"/>
      <c r="D201" s="170"/>
      <c r="E201" s="170"/>
      <c r="F201" s="170"/>
      <c r="G201" s="111"/>
      <c r="H201" s="170"/>
      <c r="I201" s="132"/>
      <c r="J201" s="132"/>
      <c r="K201" s="111"/>
      <c r="L201" s="133"/>
      <c r="M201" s="111"/>
      <c r="N201" s="114"/>
      <c r="O201" s="188"/>
      <c r="P201" s="114"/>
      <c r="Q201" s="170"/>
      <c r="R201" s="170"/>
      <c r="S201" s="170"/>
      <c r="T201" s="170"/>
      <c r="U201" s="170"/>
      <c r="V201" s="170"/>
    </row>
    <row r="202" spans="1:22" x14ac:dyDescent="0.2">
      <c r="A202" s="111" t="s">
        <v>118</v>
      </c>
      <c r="B202" s="111"/>
      <c r="C202" s="115"/>
      <c r="D202" s="170"/>
      <c r="E202" s="170"/>
      <c r="F202" s="170"/>
      <c r="G202" s="111"/>
      <c r="H202" s="170"/>
      <c r="I202" s="132"/>
      <c r="J202" s="132"/>
      <c r="K202" s="111"/>
      <c r="L202" s="133"/>
      <c r="M202" s="111"/>
      <c r="N202" s="114"/>
      <c r="O202" s="188"/>
      <c r="P202" s="114"/>
      <c r="Q202" s="170"/>
      <c r="R202" s="170"/>
      <c r="S202" s="170"/>
      <c r="T202" s="170"/>
      <c r="U202" s="170"/>
      <c r="V202" s="170"/>
    </row>
    <row r="203" spans="1:22" x14ac:dyDescent="0.2">
      <c r="A203" s="111" t="s">
        <v>119</v>
      </c>
      <c r="B203" s="111"/>
      <c r="C203" s="115"/>
      <c r="D203" s="170"/>
      <c r="E203" s="170"/>
      <c r="F203" s="170"/>
      <c r="G203" s="111"/>
      <c r="H203" s="170"/>
      <c r="I203" s="132"/>
      <c r="J203" s="132"/>
      <c r="K203" s="111"/>
      <c r="L203" s="133"/>
      <c r="M203" s="111"/>
      <c r="N203" s="114"/>
      <c r="O203" s="188"/>
      <c r="P203" s="114"/>
      <c r="Q203" s="170"/>
      <c r="R203" s="170"/>
      <c r="S203" s="170"/>
      <c r="T203" s="170"/>
      <c r="U203" s="170"/>
      <c r="V203" s="170"/>
    </row>
    <row r="204" spans="1:22" x14ac:dyDescent="0.2">
      <c r="A204" s="111" t="s">
        <v>120</v>
      </c>
      <c r="B204" s="111"/>
      <c r="C204" s="115"/>
      <c r="D204" s="170"/>
      <c r="E204" s="170"/>
      <c r="F204" s="170"/>
      <c r="G204" s="111"/>
      <c r="H204" s="170"/>
      <c r="I204" s="132"/>
      <c r="J204" s="132"/>
      <c r="K204" s="111"/>
      <c r="L204" s="133"/>
      <c r="M204" s="111"/>
      <c r="N204" s="114"/>
      <c r="O204" s="188"/>
      <c r="P204" s="114"/>
      <c r="Q204" s="170"/>
      <c r="R204" s="170"/>
      <c r="S204" s="170"/>
      <c r="T204" s="170"/>
      <c r="U204" s="170"/>
      <c r="V204" s="170"/>
    </row>
    <row r="205" spans="1:22" x14ac:dyDescent="0.2">
      <c r="A205" s="111" t="s">
        <v>121</v>
      </c>
      <c r="B205" s="111"/>
      <c r="C205" s="115"/>
      <c r="D205" s="170"/>
      <c r="E205" s="170"/>
      <c r="F205" s="170"/>
      <c r="G205" s="111"/>
      <c r="H205" s="170"/>
      <c r="I205" s="132"/>
      <c r="J205" s="132"/>
      <c r="K205" s="111"/>
      <c r="L205" s="133"/>
      <c r="M205" s="111"/>
      <c r="N205" s="114"/>
      <c r="O205" s="188"/>
      <c r="P205" s="114"/>
      <c r="Q205" s="170"/>
      <c r="R205" s="170"/>
      <c r="S205" s="170"/>
      <c r="T205" s="170"/>
      <c r="U205" s="170"/>
      <c r="V205" s="170"/>
    </row>
    <row r="206" spans="1:22" x14ac:dyDescent="0.2">
      <c r="A206" s="111"/>
      <c r="B206" s="111"/>
      <c r="C206" s="115"/>
      <c r="D206" s="170"/>
      <c r="E206" s="170"/>
      <c r="F206" s="170"/>
      <c r="G206" s="111"/>
      <c r="H206" s="170"/>
      <c r="I206" s="132"/>
      <c r="J206" s="132"/>
      <c r="K206" s="111"/>
      <c r="L206" s="133"/>
      <c r="M206" s="111"/>
      <c r="N206" s="114"/>
      <c r="O206" s="188"/>
      <c r="P206" s="114"/>
      <c r="Q206" s="170"/>
      <c r="R206" s="170"/>
      <c r="S206" s="170"/>
      <c r="T206" s="170"/>
      <c r="U206" s="170"/>
      <c r="V206" s="170"/>
    </row>
    <row r="207" spans="1:22" x14ac:dyDescent="0.2">
      <c r="A207" s="111"/>
      <c r="B207" s="111"/>
      <c r="C207" s="115"/>
      <c r="D207" s="224"/>
      <c r="E207" s="224"/>
      <c r="F207" s="224"/>
      <c r="G207" s="111"/>
      <c r="H207" s="224"/>
      <c r="I207" s="132"/>
      <c r="J207" s="132"/>
      <c r="K207" s="111"/>
      <c r="L207" s="133"/>
      <c r="M207" s="111"/>
      <c r="N207" s="114"/>
      <c r="O207" s="188"/>
      <c r="P207" s="114"/>
      <c r="Q207" s="224"/>
      <c r="R207" s="224"/>
      <c r="S207" s="224"/>
      <c r="T207" s="224"/>
      <c r="U207" s="224"/>
      <c r="V207" s="224"/>
    </row>
    <row r="208" spans="1:22" x14ac:dyDescent="0.2">
      <c r="A208" s="111"/>
      <c r="B208" s="111"/>
      <c r="C208" s="115"/>
      <c r="D208" s="224"/>
      <c r="E208" s="224"/>
      <c r="F208" s="224"/>
      <c r="G208" s="111"/>
      <c r="H208" s="224"/>
      <c r="I208" s="132"/>
      <c r="J208" s="132"/>
      <c r="K208" s="111"/>
      <c r="L208" s="133"/>
      <c r="M208" s="111"/>
      <c r="N208" s="114"/>
      <c r="O208" s="188"/>
      <c r="P208" s="114"/>
      <c r="Q208" s="224"/>
      <c r="R208" s="224"/>
      <c r="S208" s="224"/>
      <c r="T208" s="224"/>
      <c r="U208" s="224"/>
      <c r="V208" s="224"/>
    </row>
    <row r="209" spans="1:22" x14ac:dyDescent="0.2">
      <c r="A209" s="83"/>
      <c r="D209" s="126"/>
      <c r="E209" s="126"/>
      <c r="F209" s="126"/>
      <c r="H209" s="126"/>
      <c r="O209" s="139"/>
      <c r="Q209" s="126"/>
      <c r="R209" s="126"/>
      <c r="S209" s="126"/>
      <c r="T209" s="126"/>
      <c r="U209" s="126"/>
      <c r="V209" s="126"/>
    </row>
    <row r="210" spans="1:22" x14ac:dyDescent="0.2">
      <c r="A210" s="142" t="s">
        <v>127</v>
      </c>
      <c r="B210" s="143"/>
      <c r="C210" s="144"/>
      <c r="D210" s="145"/>
      <c r="E210" s="145"/>
      <c r="F210" s="145"/>
      <c r="G210" s="143"/>
      <c r="H210" s="145"/>
      <c r="I210" s="145"/>
      <c r="J210" s="142" t="s">
        <v>128</v>
      </c>
      <c r="K210" s="143"/>
      <c r="L210" s="143"/>
      <c r="O210" s="139"/>
      <c r="Q210" s="126"/>
      <c r="R210" s="126"/>
      <c r="S210" s="126"/>
      <c r="T210" s="126"/>
      <c r="U210" s="126"/>
      <c r="V210" s="126"/>
    </row>
    <row r="211" spans="1:22" x14ac:dyDescent="0.2">
      <c r="A211" s="142"/>
      <c r="B211" s="143"/>
      <c r="C211" s="144"/>
      <c r="D211" s="145"/>
      <c r="E211" s="145"/>
      <c r="F211" s="145"/>
      <c r="G211" s="143"/>
      <c r="H211" s="145"/>
      <c r="I211" s="145"/>
      <c r="J211" s="142"/>
      <c r="K211" s="143"/>
      <c r="L211" s="143"/>
      <c r="O211" s="139"/>
      <c r="Q211" s="468"/>
      <c r="R211" s="468"/>
      <c r="S211" s="468"/>
      <c r="T211" s="468"/>
      <c r="U211" s="468"/>
      <c r="V211" s="468"/>
    </row>
    <row r="212" spans="1:22" x14ac:dyDescent="0.2">
      <c r="A212" s="495" t="s">
        <v>306</v>
      </c>
      <c r="B212" s="143"/>
      <c r="C212" s="139"/>
      <c r="D212" s="145"/>
      <c r="E212" s="498"/>
      <c r="F212" s="145"/>
      <c r="G212" s="143"/>
      <c r="H212" s="145"/>
      <c r="I212" s="145"/>
      <c r="J212" s="452" t="s">
        <v>270</v>
      </c>
      <c r="K212" s="143"/>
      <c r="L212" s="143"/>
      <c r="O212" s="139">
        <v>10</v>
      </c>
      <c r="Q212" s="451"/>
      <c r="R212" s="451"/>
      <c r="S212" s="451"/>
      <c r="T212" s="451"/>
      <c r="U212" s="451"/>
      <c r="V212" s="451"/>
    </row>
    <row r="213" spans="1:22" x14ac:dyDescent="0.2">
      <c r="A213" s="302" t="s">
        <v>270</v>
      </c>
      <c r="B213" s="143"/>
      <c r="C213" s="139"/>
      <c r="D213" s="145"/>
      <c r="E213" s="145"/>
      <c r="F213" s="145"/>
      <c r="G213" s="143"/>
      <c r="H213" s="145"/>
      <c r="I213" s="145"/>
      <c r="J213" s="452" t="s">
        <v>269</v>
      </c>
      <c r="K213" s="143"/>
      <c r="L213" s="143"/>
      <c r="O213" s="139">
        <v>5</v>
      </c>
      <c r="Q213" s="472"/>
      <c r="R213" s="472"/>
      <c r="S213" s="472"/>
      <c r="T213" s="472"/>
      <c r="U213" s="472"/>
      <c r="V213" s="472"/>
    </row>
    <row r="214" spans="1:22" x14ac:dyDescent="0.2">
      <c r="A214" s="302" t="s">
        <v>271</v>
      </c>
      <c r="B214" s="143"/>
      <c r="C214" s="139"/>
      <c r="D214" s="145"/>
      <c r="E214" s="145"/>
      <c r="F214" s="145"/>
      <c r="G214" s="143"/>
      <c r="H214" s="145"/>
      <c r="I214" s="145"/>
      <c r="J214" s="452" t="s">
        <v>280</v>
      </c>
      <c r="K214" s="143"/>
      <c r="L214" s="143"/>
      <c r="O214" s="139">
        <v>3</v>
      </c>
      <c r="Q214" s="496"/>
      <c r="R214" s="496"/>
      <c r="S214" s="496"/>
      <c r="T214" s="496"/>
      <c r="U214" s="496"/>
      <c r="V214" s="496"/>
    </row>
    <row r="215" spans="1:22" x14ac:dyDescent="0.2">
      <c r="A215" s="302" t="s">
        <v>324</v>
      </c>
      <c r="B215" s="143"/>
      <c r="C215" s="139"/>
      <c r="D215" s="145"/>
      <c r="E215" s="145"/>
      <c r="F215" s="145"/>
      <c r="G215" s="143"/>
      <c r="H215" s="145"/>
      <c r="I215" s="145"/>
      <c r="J215" s="452" t="s">
        <v>271</v>
      </c>
      <c r="O215" s="139">
        <v>3</v>
      </c>
      <c r="Q215" s="563"/>
      <c r="R215" s="563"/>
      <c r="S215" s="563"/>
      <c r="T215" s="563"/>
      <c r="U215" s="563"/>
      <c r="V215" s="563"/>
    </row>
    <row r="216" spans="1:22" x14ac:dyDescent="0.2">
      <c r="B216" s="143"/>
      <c r="C216" s="139"/>
      <c r="D216" s="145"/>
      <c r="E216" s="145"/>
      <c r="F216" s="145"/>
      <c r="G216" s="143"/>
      <c r="H216" s="145"/>
      <c r="I216" s="145"/>
      <c r="J216" s="302" t="s">
        <v>306</v>
      </c>
      <c r="K216" s="143"/>
      <c r="L216" s="143"/>
      <c r="O216" s="139">
        <v>3</v>
      </c>
      <c r="Q216" s="533"/>
      <c r="R216" s="533"/>
      <c r="S216" s="533"/>
      <c r="T216" s="533"/>
      <c r="U216" s="533"/>
      <c r="V216" s="533"/>
    </row>
    <row r="217" spans="1:22" x14ac:dyDescent="0.2">
      <c r="A217" s="302"/>
      <c r="B217" s="143"/>
      <c r="C217" s="144"/>
      <c r="D217" s="145"/>
      <c r="E217" s="145"/>
      <c r="F217" s="145"/>
      <c r="G217" s="143"/>
      <c r="H217" s="145"/>
      <c r="I217" s="145"/>
      <c r="J217" s="452" t="s">
        <v>278</v>
      </c>
      <c r="K217" s="143"/>
      <c r="L217" s="143"/>
      <c r="O217" s="139">
        <v>2</v>
      </c>
      <c r="Q217" s="469"/>
      <c r="R217" s="469"/>
      <c r="S217" s="469"/>
      <c r="T217" s="469"/>
      <c r="U217" s="469"/>
      <c r="V217" s="469"/>
    </row>
    <row r="218" spans="1:22" x14ac:dyDescent="0.2">
      <c r="A218" s="302"/>
      <c r="B218" s="143"/>
      <c r="C218" s="144"/>
      <c r="D218" s="145"/>
      <c r="E218" s="145"/>
      <c r="F218" s="145"/>
      <c r="G218" s="143"/>
      <c r="H218" s="145"/>
      <c r="I218" s="145"/>
      <c r="J218" s="452" t="s">
        <v>289</v>
      </c>
      <c r="K218" s="143"/>
      <c r="L218" s="143"/>
      <c r="O218" s="139">
        <v>2</v>
      </c>
      <c r="Q218" s="502"/>
      <c r="R218" s="502"/>
      <c r="S218" s="502"/>
      <c r="T218" s="502"/>
      <c r="U218" s="502"/>
      <c r="V218" s="502"/>
    </row>
    <row r="219" spans="1:22" x14ac:dyDescent="0.2">
      <c r="A219" s="302"/>
      <c r="B219" s="143"/>
      <c r="C219" s="144"/>
      <c r="D219" s="145"/>
      <c r="E219" s="145"/>
      <c r="F219" s="145"/>
      <c r="G219" s="143"/>
      <c r="H219" s="145"/>
      <c r="I219" s="145"/>
      <c r="J219" s="452" t="s">
        <v>287</v>
      </c>
      <c r="K219" s="143"/>
      <c r="L219" s="143"/>
      <c r="O219" s="139">
        <v>2</v>
      </c>
      <c r="Q219" s="534"/>
      <c r="R219" s="534"/>
      <c r="S219" s="534"/>
      <c r="T219" s="534"/>
      <c r="U219" s="534"/>
      <c r="V219" s="534"/>
    </row>
    <row r="220" spans="1:22" x14ac:dyDescent="0.2">
      <c r="A220" s="302"/>
      <c r="B220" s="143"/>
      <c r="C220" s="144"/>
      <c r="D220" s="145"/>
      <c r="E220" s="145"/>
      <c r="F220" s="145"/>
      <c r="G220" s="143"/>
      <c r="H220" s="145"/>
      <c r="I220" s="145"/>
      <c r="J220" s="452" t="s">
        <v>294</v>
      </c>
      <c r="K220" s="143"/>
      <c r="L220" s="143"/>
      <c r="O220" s="139">
        <v>2</v>
      </c>
      <c r="Q220" s="534"/>
      <c r="R220" s="534"/>
      <c r="S220" s="534"/>
      <c r="T220" s="534"/>
      <c r="U220" s="534"/>
      <c r="V220" s="534"/>
    </row>
    <row r="221" spans="1:22" x14ac:dyDescent="0.2">
      <c r="A221" s="302"/>
      <c r="B221" s="143"/>
      <c r="C221" s="144"/>
      <c r="D221" s="145"/>
      <c r="E221" s="145"/>
      <c r="F221" s="145"/>
      <c r="G221" s="143"/>
      <c r="H221" s="145"/>
      <c r="I221" s="145"/>
      <c r="J221" s="452" t="s">
        <v>298</v>
      </c>
      <c r="K221" s="143"/>
      <c r="L221" s="143"/>
      <c r="O221" s="139">
        <v>2</v>
      </c>
      <c r="Q221" s="520"/>
      <c r="R221" s="520"/>
      <c r="S221" s="520"/>
      <c r="T221" s="520"/>
      <c r="U221" s="520"/>
      <c r="V221" s="520"/>
    </row>
    <row r="222" spans="1:22" x14ac:dyDescent="0.2">
      <c r="A222" s="302"/>
      <c r="B222" s="143"/>
      <c r="C222" s="144"/>
      <c r="D222" s="145"/>
      <c r="E222" s="145"/>
      <c r="F222" s="145"/>
      <c r="G222" s="143"/>
      <c r="H222" s="145"/>
      <c r="I222" s="145"/>
      <c r="J222" s="452" t="s">
        <v>292</v>
      </c>
      <c r="O222" s="139"/>
      <c r="Q222" s="501"/>
      <c r="R222" s="501"/>
      <c r="S222" s="501"/>
      <c r="T222" s="501"/>
      <c r="U222" s="501"/>
      <c r="V222" s="501"/>
    </row>
    <row r="223" spans="1:22" x14ac:dyDescent="0.2">
      <c r="A223" s="302"/>
      <c r="B223" s="143"/>
      <c r="C223" s="144"/>
      <c r="D223" s="145"/>
      <c r="E223" s="145"/>
      <c r="F223" s="145"/>
      <c r="G223" s="143"/>
      <c r="H223" s="145"/>
      <c r="I223" s="145"/>
      <c r="J223" s="452" t="s">
        <v>279</v>
      </c>
      <c r="K223" s="143"/>
      <c r="L223" s="143"/>
      <c r="O223" s="139"/>
      <c r="Q223" s="451"/>
      <c r="R223" s="451"/>
      <c r="S223" s="451"/>
      <c r="T223" s="451"/>
      <c r="U223" s="451"/>
      <c r="V223" s="451"/>
    </row>
    <row r="224" spans="1:22" x14ac:dyDescent="0.2">
      <c r="A224" s="495"/>
      <c r="B224" s="143"/>
      <c r="C224" s="144"/>
      <c r="D224" s="145"/>
      <c r="E224" s="145"/>
      <c r="F224" s="145"/>
      <c r="G224" s="143"/>
      <c r="H224" s="145"/>
      <c r="I224" s="145"/>
      <c r="J224" s="452" t="s">
        <v>305</v>
      </c>
      <c r="K224" s="143"/>
      <c r="L224" s="143"/>
      <c r="O224" s="139"/>
      <c r="Q224" s="526"/>
      <c r="R224" s="526"/>
      <c r="S224" s="526"/>
      <c r="T224" s="526"/>
      <c r="U224" s="526"/>
      <c r="V224" s="526"/>
    </row>
    <row r="225" spans="1:22" x14ac:dyDescent="0.2">
      <c r="A225" s="495"/>
      <c r="B225" s="143"/>
      <c r="C225" s="144"/>
      <c r="D225" s="145"/>
      <c r="E225" s="145"/>
      <c r="F225" s="145"/>
      <c r="G225" s="143"/>
      <c r="H225" s="145"/>
      <c r="I225" s="145"/>
      <c r="J225" s="452" t="s">
        <v>282</v>
      </c>
      <c r="K225" s="143"/>
      <c r="L225" s="143"/>
      <c r="O225" s="139"/>
      <c r="Q225" s="496"/>
      <c r="R225" s="496"/>
      <c r="S225" s="496"/>
      <c r="T225" s="496"/>
      <c r="U225" s="496"/>
      <c r="V225" s="496"/>
    </row>
    <row r="226" spans="1:22" x14ac:dyDescent="0.2">
      <c r="A226" s="495"/>
      <c r="B226" s="143"/>
      <c r="C226" s="144"/>
      <c r="D226" s="145"/>
      <c r="E226" s="145"/>
      <c r="F226" s="145"/>
      <c r="G226" s="143"/>
      <c r="H226" s="145"/>
      <c r="I226" s="145"/>
      <c r="J226" s="302" t="s">
        <v>308</v>
      </c>
      <c r="K226" s="143"/>
      <c r="L226" s="143"/>
      <c r="O226" s="139"/>
      <c r="Q226" s="526"/>
      <c r="R226" s="526"/>
      <c r="S226" s="526"/>
      <c r="T226" s="526"/>
      <c r="U226" s="526"/>
      <c r="V226" s="526"/>
    </row>
    <row r="227" spans="1:22" x14ac:dyDescent="0.2">
      <c r="A227" s="495"/>
      <c r="B227" s="143"/>
      <c r="C227" s="144"/>
      <c r="D227" s="145"/>
      <c r="E227" s="145"/>
      <c r="F227" s="145"/>
      <c r="G227" s="143"/>
      <c r="H227" s="145"/>
      <c r="I227" s="145"/>
      <c r="J227" s="302" t="s">
        <v>324</v>
      </c>
      <c r="K227" s="143"/>
      <c r="L227" s="143"/>
      <c r="O227" s="139"/>
      <c r="Q227" s="563"/>
      <c r="R227" s="563"/>
      <c r="S227" s="563"/>
      <c r="T227" s="563"/>
      <c r="U227" s="563"/>
      <c r="V227" s="563"/>
    </row>
    <row r="228" spans="1:22" x14ac:dyDescent="0.2">
      <c r="A228" s="495"/>
      <c r="B228" s="143"/>
      <c r="C228" s="144"/>
      <c r="D228" s="145"/>
      <c r="E228" s="145"/>
      <c r="F228" s="145"/>
      <c r="G228" s="143"/>
      <c r="H228" s="145"/>
      <c r="I228" s="145"/>
      <c r="J228" s="452" t="s">
        <v>297</v>
      </c>
      <c r="K228" s="143"/>
      <c r="L228" s="143"/>
      <c r="O228" s="139"/>
      <c r="Q228" s="520"/>
      <c r="R228" s="520"/>
      <c r="S228" s="520"/>
      <c r="T228" s="520"/>
      <c r="U228" s="520"/>
      <c r="V228" s="520"/>
    </row>
    <row r="229" spans="1:22" x14ac:dyDescent="0.2">
      <c r="A229" s="495"/>
      <c r="B229" s="143"/>
      <c r="C229" s="144"/>
      <c r="D229" s="145"/>
      <c r="E229" s="145"/>
      <c r="F229" s="145"/>
      <c r="G229" s="143"/>
      <c r="H229" s="145"/>
      <c r="I229" s="145"/>
      <c r="J229" s="302" t="s">
        <v>291</v>
      </c>
      <c r="K229" s="143"/>
      <c r="L229" s="143"/>
      <c r="O229" s="139"/>
      <c r="Q229" s="499"/>
      <c r="R229" s="499"/>
      <c r="S229" s="499"/>
      <c r="T229" s="499"/>
      <c r="U229" s="499"/>
      <c r="V229" s="499"/>
    </row>
    <row r="230" spans="1:22" x14ac:dyDescent="0.2">
      <c r="A230" s="302"/>
      <c r="B230" s="143"/>
      <c r="C230" s="144"/>
      <c r="D230" s="145"/>
      <c r="E230" s="145"/>
      <c r="F230" s="145"/>
      <c r="G230" s="143"/>
      <c r="H230" s="145"/>
      <c r="I230" s="145"/>
      <c r="J230" s="452" t="s">
        <v>276</v>
      </c>
      <c r="Q230" s="471"/>
      <c r="R230" s="471"/>
      <c r="S230" s="471"/>
      <c r="T230" s="471"/>
      <c r="U230" s="471"/>
      <c r="V230" s="471"/>
    </row>
    <row r="231" spans="1:22" x14ac:dyDescent="0.2">
      <c r="A231" s="302"/>
      <c r="B231" s="143"/>
      <c r="C231" s="144"/>
      <c r="D231" s="145"/>
      <c r="E231" s="145"/>
      <c r="F231" s="145"/>
      <c r="G231" s="143"/>
      <c r="H231" s="145"/>
      <c r="I231" s="145"/>
      <c r="J231" s="452" t="s">
        <v>288</v>
      </c>
      <c r="K231" s="143"/>
      <c r="L231" s="143"/>
      <c r="O231" s="139"/>
      <c r="Q231" s="462"/>
      <c r="R231" s="462"/>
      <c r="S231" s="462"/>
      <c r="T231" s="462"/>
      <c r="U231" s="462"/>
      <c r="V231" s="462"/>
    </row>
    <row r="232" spans="1:22" x14ac:dyDescent="0.2">
      <c r="A232" s="302"/>
      <c r="B232" s="143"/>
      <c r="C232" s="144"/>
      <c r="D232" s="145"/>
      <c r="E232" s="145"/>
      <c r="F232" s="145"/>
      <c r="G232" s="143"/>
      <c r="H232" s="145"/>
      <c r="I232" s="145"/>
      <c r="J232" s="452" t="s">
        <v>275</v>
      </c>
      <c r="K232" s="143"/>
      <c r="L232" s="143"/>
      <c r="O232" s="139"/>
      <c r="Q232" s="496"/>
      <c r="R232" s="496"/>
      <c r="S232" s="496"/>
      <c r="T232" s="496"/>
      <c r="U232" s="496"/>
      <c r="V232" s="496"/>
    </row>
    <row r="233" spans="1:22" x14ac:dyDescent="0.2">
      <c r="A233" s="302"/>
      <c r="B233" s="143"/>
      <c r="C233" s="144"/>
      <c r="D233" s="145"/>
      <c r="E233" s="145"/>
      <c r="F233" s="145"/>
      <c r="G233" s="143"/>
      <c r="H233" s="145"/>
      <c r="I233" s="145"/>
      <c r="J233" s="452" t="s">
        <v>277</v>
      </c>
      <c r="K233" s="143"/>
      <c r="L233" s="143"/>
      <c r="O233" s="139"/>
      <c r="Q233" s="462"/>
      <c r="R233" s="462"/>
      <c r="S233" s="462"/>
      <c r="T233" s="462"/>
      <c r="U233" s="462"/>
      <c r="V233" s="462"/>
    </row>
    <row r="234" spans="1:22" x14ac:dyDescent="0.2">
      <c r="A234" s="34"/>
      <c r="B234" s="143"/>
      <c r="C234" s="144"/>
      <c r="D234" s="145"/>
      <c r="E234" s="145"/>
      <c r="F234" s="145"/>
      <c r="G234" s="143"/>
      <c r="H234" s="145"/>
      <c r="I234" s="145"/>
      <c r="J234" s="302" t="s">
        <v>295</v>
      </c>
      <c r="K234" s="143"/>
      <c r="L234" s="143"/>
      <c r="O234" s="139"/>
      <c r="Q234" s="451"/>
      <c r="R234" s="451"/>
      <c r="S234" s="451"/>
      <c r="T234" s="451"/>
      <c r="U234" s="451"/>
      <c r="V234" s="451"/>
    </row>
    <row r="235" spans="1:22" x14ac:dyDescent="0.2">
      <c r="A235" s="142"/>
      <c r="B235" s="143"/>
      <c r="C235" s="144"/>
      <c r="D235" s="145"/>
      <c r="E235" s="145"/>
      <c r="F235" s="145"/>
      <c r="G235" s="143"/>
      <c r="H235" s="145"/>
      <c r="I235" s="145"/>
      <c r="J235" s="142"/>
      <c r="K235" s="143"/>
      <c r="L235" s="143"/>
      <c r="O235" s="139"/>
      <c r="Q235" s="418"/>
      <c r="R235" s="418"/>
      <c r="S235" s="418"/>
      <c r="T235" s="418"/>
      <c r="U235" s="418"/>
      <c r="V235" s="418"/>
    </row>
    <row r="236" spans="1:22" x14ac:dyDescent="0.2">
      <c r="A236" s="2" t="s">
        <v>124</v>
      </c>
    </row>
    <row r="237" spans="1:22" x14ac:dyDescent="0.2">
      <c r="A237" s="2"/>
    </row>
    <row r="238" spans="1:22" x14ac:dyDescent="0.2">
      <c r="A238" s="2"/>
    </row>
    <row r="239" spans="1:22" ht="16.5" x14ac:dyDescent="0.25">
      <c r="A239" s="129" t="s">
        <v>84</v>
      </c>
    </row>
    <row r="240" spans="1:22" x14ac:dyDescent="0.2">
      <c r="A240" s="34" t="s">
        <v>85</v>
      </c>
    </row>
    <row r="241" spans="1:22" x14ac:dyDescent="0.2">
      <c r="A241" s="83" t="s">
        <v>86</v>
      </c>
    </row>
    <row r="242" spans="1:22" x14ac:dyDescent="0.2">
      <c r="A242" s="83" t="s">
        <v>87</v>
      </c>
    </row>
    <row r="243" spans="1:22" x14ac:dyDescent="0.2">
      <c r="A243" s="2" t="s">
        <v>104</v>
      </c>
    </row>
    <row r="244" spans="1:22" x14ac:dyDescent="0.2">
      <c r="A244" s="2"/>
    </row>
    <row r="245" spans="1:22" ht="15" x14ac:dyDescent="0.25">
      <c r="A245" s="2" t="s">
        <v>88</v>
      </c>
    </row>
    <row r="246" spans="1:22" x14ac:dyDescent="0.2">
      <c r="A246" s="2"/>
    </row>
    <row r="247" spans="1:22" x14ac:dyDescent="0.2">
      <c r="A247" s="130" t="s">
        <v>89</v>
      </c>
    </row>
    <row r="248" spans="1:22" x14ac:dyDescent="0.2">
      <c r="A248" s="130" t="s">
        <v>90</v>
      </c>
    </row>
    <row r="249" spans="1:22" x14ac:dyDescent="0.2">
      <c r="A249" s="130" t="s">
        <v>91</v>
      </c>
    </row>
    <row r="251" spans="1:22" hidden="1" x14ac:dyDescent="0.2">
      <c r="A251" s="2" t="s">
        <v>130</v>
      </c>
      <c r="C251" s="3"/>
      <c r="D251" s="4"/>
      <c r="E251" s="209"/>
      <c r="F251" s="209"/>
      <c r="G251" s="209"/>
      <c r="H251" s="2"/>
      <c r="I251" s="209"/>
      <c r="K251" s="6"/>
      <c r="L251" s="2"/>
      <c r="M251" s="7"/>
      <c r="N251" s="2"/>
      <c r="O251" s="3"/>
      <c r="Q251" s="3"/>
      <c r="R251" s="209"/>
    </row>
    <row r="252" spans="1:22" hidden="1" x14ac:dyDescent="0.2">
      <c r="A252" s="2" t="s">
        <v>131</v>
      </c>
      <c r="C252" s="3"/>
      <c r="D252" s="4"/>
      <c r="E252" s="209"/>
      <c r="F252" s="209"/>
      <c r="G252" s="209"/>
      <c r="H252" s="2"/>
      <c r="I252" s="209"/>
      <c r="K252" s="6"/>
      <c r="L252" s="2"/>
      <c r="M252" s="7"/>
      <c r="N252" s="2"/>
      <c r="O252" s="3"/>
      <c r="Q252" s="3"/>
      <c r="R252" s="209"/>
    </row>
    <row r="253" spans="1:22" hidden="1" x14ac:dyDescent="0.2">
      <c r="A253" s="2" t="s">
        <v>133</v>
      </c>
      <c r="C253" s="3"/>
      <c r="D253" s="4"/>
      <c r="E253" s="209"/>
      <c r="F253" s="209"/>
      <c r="G253" s="209"/>
      <c r="H253" s="2"/>
      <c r="I253" s="209"/>
      <c r="K253" s="6"/>
      <c r="L253" s="2"/>
      <c r="M253" s="7"/>
      <c r="N253" s="2"/>
      <c r="O253" s="3"/>
      <c r="Q253" s="3"/>
      <c r="R253" s="209"/>
      <c r="S253" s="209"/>
      <c r="T253" s="209"/>
      <c r="U253" s="209"/>
      <c r="V253" s="209"/>
    </row>
    <row r="254" spans="1:22" hidden="1" x14ac:dyDescent="0.2">
      <c r="A254" s="2" t="s">
        <v>134</v>
      </c>
      <c r="C254" s="3"/>
      <c r="D254" s="4"/>
      <c r="E254" s="209"/>
      <c r="F254" s="209"/>
      <c r="G254" s="209"/>
      <c r="H254" s="2"/>
      <c r="I254" s="209"/>
      <c r="K254" s="6"/>
      <c r="L254" s="2"/>
      <c r="M254" s="7"/>
      <c r="N254" s="2"/>
      <c r="O254" s="3"/>
      <c r="Q254" s="3"/>
      <c r="R254" s="209"/>
      <c r="S254" s="209"/>
      <c r="T254" s="209"/>
      <c r="U254" s="209"/>
      <c r="V254" s="209"/>
    </row>
    <row r="255" spans="1:22" hidden="1" x14ac:dyDescent="0.2">
      <c r="A255" s="201" t="s">
        <v>132</v>
      </c>
      <c r="B255" s="201"/>
      <c r="C255" s="204"/>
      <c r="D255" s="202"/>
      <c r="E255" s="203"/>
      <c r="F255" s="203"/>
      <c r="G255" s="203"/>
      <c r="H255" s="201"/>
      <c r="I255" s="203"/>
      <c r="J255" s="232"/>
      <c r="K255" s="232"/>
      <c r="L255" s="201"/>
      <c r="M255" s="7"/>
      <c r="N255" s="2"/>
      <c r="O255" s="3"/>
      <c r="Q255" s="3"/>
      <c r="R255" s="209"/>
    </row>
    <row r="256" spans="1:22" hidden="1" x14ac:dyDescent="0.2">
      <c r="C256" s="3"/>
      <c r="D256" s="4"/>
      <c r="E256" s="209"/>
      <c r="F256" s="209"/>
      <c r="G256" s="209"/>
      <c r="H256" s="2"/>
      <c r="I256" s="209"/>
      <c r="K256" s="6"/>
      <c r="L256" s="2"/>
      <c r="M256" s="7"/>
      <c r="N256" s="2"/>
      <c r="O256" s="3"/>
      <c r="Q256" s="3"/>
      <c r="R256" s="209"/>
    </row>
    <row r="257" spans="2:18" ht="15" hidden="1" x14ac:dyDescent="0.25">
      <c r="B257" s="225" t="s">
        <v>135</v>
      </c>
      <c r="C257" s="3"/>
      <c r="D257" s="226" t="s">
        <v>136</v>
      </c>
      <c r="E257" s="230"/>
      <c r="F257" s="230"/>
      <c r="G257" s="230"/>
      <c r="H257" s="83"/>
      <c r="I257" s="230"/>
      <c r="J257" s="230"/>
      <c r="K257" s="34" t="s">
        <v>137</v>
      </c>
      <c r="L257" s="83"/>
      <c r="M257" s="83"/>
      <c r="N257" s="83"/>
      <c r="O257" s="83" t="s">
        <v>138</v>
      </c>
      <c r="P257" s="83"/>
      <c r="Q257" s="227"/>
      <c r="R257" s="229"/>
    </row>
    <row r="258" spans="2:18" hidden="1" x14ac:dyDescent="0.2">
      <c r="C258" s="3"/>
      <c r="D258" s="4"/>
      <c r="E258" s="229"/>
      <c r="F258" s="229"/>
      <c r="G258" s="229"/>
      <c r="H258" s="2"/>
      <c r="I258" s="229"/>
      <c r="K258" s="6"/>
      <c r="L258" s="2"/>
      <c r="M258" s="7"/>
      <c r="N258" s="2"/>
      <c r="O258" s="2"/>
      <c r="P258" s="2"/>
      <c r="Q258" s="3"/>
      <c r="R258" s="229"/>
    </row>
    <row r="259" spans="2:18" hidden="1" x14ac:dyDescent="0.2">
      <c r="B259" s="2" t="s">
        <v>142</v>
      </c>
      <c r="C259" s="3"/>
      <c r="D259" s="751">
        <f>8/8</f>
        <v>1</v>
      </c>
      <c r="E259" s="751"/>
      <c r="F259" s="751"/>
      <c r="G259" s="229"/>
      <c r="H259" s="2"/>
      <c r="I259" s="229"/>
      <c r="K259" s="760">
        <v>1.75</v>
      </c>
      <c r="L259" s="760"/>
      <c r="M259" s="7"/>
      <c r="N259" s="2"/>
      <c r="O259" s="760">
        <v>6.13</v>
      </c>
      <c r="P259" s="760"/>
      <c r="Q259" s="760"/>
      <c r="R259" s="229"/>
    </row>
    <row r="260" spans="2:18" hidden="1" x14ac:dyDescent="0.2">
      <c r="C260" s="3"/>
      <c r="D260" s="751"/>
      <c r="E260" s="751"/>
      <c r="F260" s="751"/>
      <c r="G260" s="229"/>
      <c r="H260" s="2"/>
      <c r="I260" s="229"/>
      <c r="K260" s="760"/>
      <c r="L260" s="760"/>
      <c r="O260" s="760"/>
      <c r="P260" s="760"/>
      <c r="Q260" s="760"/>
      <c r="R260" s="229"/>
    </row>
    <row r="261" spans="2:18" hidden="1" x14ac:dyDescent="0.2">
      <c r="C261" s="3"/>
      <c r="D261" s="751"/>
      <c r="E261" s="751"/>
      <c r="F261" s="751"/>
      <c r="G261" s="229"/>
      <c r="H261" s="2"/>
      <c r="I261" s="229"/>
      <c r="K261" s="760"/>
      <c r="L261" s="760"/>
      <c r="M261" s="7"/>
      <c r="N261" s="2"/>
      <c r="O261" s="760"/>
      <c r="P261" s="760"/>
      <c r="Q261" s="760"/>
      <c r="R261" s="229"/>
    </row>
    <row r="262" spans="2:18" hidden="1" x14ac:dyDescent="0.2">
      <c r="C262" s="3"/>
      <c r="D262" s="4"/>
      <c r="E262" s="229"/>
      <c r="F262" s="229"/>
      <c r="G262" s="229"/>
      <c r="H262" s="2"/>
      <c r="I262" s="229"/>
      <c r="K262" s="6"/>
      <c r="L262" s="2"/>
      <c r="M262" s="7"/>
      <c r="N262" s="2"/>
      <c r="O262" s="3"/>
      <c r="Q262" s="3"/>
      <c r="R262" s="229"/>
    </row>
    <row r="263" spans="2:18" ht="15" hidden="1" x14ac:dyDescent="0.25">
      <c r="B263" s="225" t="s">
        <v>139</v>
      </c>
      <c r="C263" s="3"/>
      <c r="D263" s="226" t="s">
        <v>136</v>
      </c>
      <c r="E263" s="230"/>
      <c r="F263" s="230"/>
      <c r="G263" s="230"/>
      <c r="H263" s="83"/>
      <c r="I263" s="230"/>
      <c r="J263" s="230"/>
      <c r="K263" s="34" t="s">
        <v>137</v>
      </c>
      <c r="L263" s="83"/>
      <c r="M263" s="83"/>
      <c r="N263" s="83"/>
      <c r="O263" s="83" t="s">
        <v>138</v>
      </c>
      <c r="P263" s="83"/>
      <c r="Q263" s="227"/>
      <c r="R263" s="229"/>
    </row>
    <row r="264" spans="2:18" hidden="1" x14ac:dyDescent="0.2">
      <c r="C264" s="3"/>
      <c r="D264" s="757"/>
      <c r="E264" s="757"/>
      <c r="F264" s="757"/>
      <c r="G264" s="229"/>
      <c r="H264" s="2"/>
      <c r="I264" s="229"/>
      <c r="K264" s="6"/>
      <c r="L264" s="2"/>
      <c r="M264" s="7"/>
      <c r="N264" s="2"/>
      <c r="O264" s="761"/>
      <c r="P264" s="761"/>
      <c r="Q264" s="761"/>
      <c r="R264" s="229"/>
    </row>
    <row r="265" spans="2:18" hidden="1" x14ac:dyDescent="0.2">
      <c r="B265" s="111" t="s">
        <v>140</v>
      </c>
      <c r="C265" s="114"/>
      <c r="D265" s="751">
        <f>7/8</f>
        <v>0.875</v>
      </c>
      <c r="E265" s="751"/>
      <c r="F265" s="751"/>
      <c r="G265" s="230"/>
      <c r="H265" s="83"/>
      <c r="I265" s="230"/>
      <c r="J265" s="230"/>
      <c r="K265" s="760">
        <v>1.25</v>
      </c>
      <c r="L265" s="760"/>
      <c r="M265" s="83"/>
      <c r="N265" s="83"/>
      <c r="O265" s="760">
        <v>4.88</v>
      </c>
      <c r="P265" s="760"/>
      <c r="Q265" s="760"/>
      <c r="R265" s="229"/>
    </row>
    <row r="266" spans="2:18" hidden="1" x14ac:dyDescent="0.2">
      <c r="B266" s="111"/>
      <c r="C266" s="114"/>
      <c r="D266" s="751"/>
      <c r="E266" s="751"/>
      <c r="F266" s="751"/>
      <c r="G266" s="230"/>
      <c r="H266" s="83"/>
      <c r="I266" s="230"/>
      <c r="J266" s="230"/>
      <c r="K266" s="760"/>
      <c r="L266" s="760"/>
      <c r="M266" s="83"/>
      <c r="N266" s="83"/>
      <c r="O266" s="760"/>
      <c r="P266" s="760"/>
      <c r="Q266" s="760"/>
      <c r="R266" s="229"/>
    </row>
    <row r="267" spans="2:18" hidden="1" x14ac:dyDescent="0.2">
      <c r="C267" s="3"/>
      <c r="D267" s="751"/>
      <c r="E267" s="751"/>
      <c r="F267" s="751"/>
      <c r="G267" s="230"/>
      <c r="H267" s="83"/>
      <c r="I267" s="230"/>
      <c r="J267" s="230"/>
      <c r="K267" s="760"/>
      <c r="L267" s="760"/>
      <c r="M267" s="83"/>
      <c r="N267" s="83"/>
      <c r="O267" s="760"/>
      <c r="P267" s="760"/>
      <c r="Q267" s="760"/>
      <c r="R267" s="229"/>
    </row>
    <row r="268" spans="2:18" hidden="1" x14ac:dyDescent="0.2">
      <c r="C268" s="3"/>
      <c r="D268" s="751"/>
      <c r="E268" s="751"/>
      <c r="F268" s="751"/>
      <c r="G268" s="230"/>
      <c r="H268" s="83"/>
      <c r="I268" s="230"/>
      <c r="J268" s="230"/>
      <c r="K268" s="760"/>
      <c r="L268" s="760"/>
      <c r="M268" s="83"/>
      <c r="N268" s="83"/>
      <c r="O268" s="760"/>
      <c r="P268" s="760"/>
      <c r="Q268" s="760"/>
      <c r="R268" s="229"/>
    </row>
    <row r="269" spans="2:18" ht="15" hidden="1" x14ac:dyDescent="0.25">
      <c r="B269" s="225" t="s">
        <v>141</v>
      </c>
      <c r="C269" s="3"/>
      <c r="D269" s="226" t="s">
        <v>136</v>
      </c>
      <c r="E269" s="230"/>
      <c r="F269" s="230"/>
      <c r="G269" s="230"/>
      <c r="H269" s="83"/>
      <c r="I269" s="230"/>
      <c r="J269" s="230"/>
      <c r="K269" s="34" t="s">
        <v>137</v>
      </c>
      <c r="L269" s="83"/>
      <c r="M269" s="83"/>
      <c r="N269" s="83"/>
      <c r="O269" s="83" t="s">
        <v>138</v>
      </c>
      <c r="P269" s="83"/>
      <c r="Q269" s="228"/>
      <c r="R269" s="229"/>
    </row>
    <row r="270" spans="2:18" hidden="1" x14ac:dyDescent="0.2">
      <c r="C270" s="3"/>
      <c r="D270" s="757"/>
      <c r="E270" s="757"/>
      <c r="F270" s="757"/>
      <c r="G270" s="229"/>
      <c r="H270" s="2"/>
      <c r="I270" s="229"/>
      <c r="K270" s="6"/>
      <c r="L270" s="2"/>
      <c r="M270" s="7"/>
      <c r="N270" s="2"/>
      <c r="O270" s="761"/>
      <c r="P270" s="761"/>
      <c r="Q270" s="761"/>
      <c r="R270" s="229"/>
    </row>
    <row r="271" spans="2:18" hidden="1" x14ac:dyDescent="0.2">
      <c r="B271" s="2" t="s">
        <v>143</v>
      </c>
      <c r="C271" s="3"/>
      <c r="D271" s="751">
        <f>7/8</f>
        <v>0.875</v>
      </c>
      <c r="E271" s="751"/>
      <c r="F271" s="751"/>
      <c r="G271" s="229"/>
      <c r="H271" s="2"/>
      <c r="I271" s="229"/>
      <c r="K271" s="760">
        <v>1.1299999999999999</v>
      </c>
      <c r="L271" s="760"/>
      <c r="M271" s="83"/>
      <c r="N271" s="83"/>
      <c r="O271" s="760">
        <v>3.5</v>
      </c>
      <c r="P271" s="760"/>
      <c r="Q271" s="760"/>
      <c r="R271" s="229"/>
    </row>
    <row r="272" spans="2:18" hidden="1" x14ac:dyDescent="0.2">
      <c r="D272" s="751"/>
      <c r="E272" s="751"/>
      <c r="F272" s="751"/>
      <c r="G272" s="229"/>
      <c r="H272" s="2"/>
      <c r="I272" s="229"/>
      <c r="K272" s="760"/>
      <c r="L272" s="760"/>
      <c r="M272" s="83"/>
      <c r="N272" s="83"/>
      <c r="O272" s="760"/>
      <c r="P272" s="760"/>
      <c r="Q272" s="760"/>
      <c r="R272" s="229"/>
    </row>
    <row r="274" spans="1:22" x14ac:dyDescent="0.2">
      <c r="A274" s="307"/>
      <c r="C274" s="3"/>
      <c r="D274" s="306"/>
    </row>
    <row r="275" spans="1:22" x14ac:dyDescent="0.2">
      <c r="C275" s="3"/>
      <c r="D275" s="306"/>
    </row>
    <row r="276" spans="1:22" ht="15" x14ac:dyDescent="0.25">
      <c r="A276" s="307"/>
      <c r="B276" s="308"/>
      <c r="C276" s="309"/>
      <c r="D276" s="308"/>
    </row>
    <row r="277" spans="1:22" ht="15" x14ac:dyDescent="0.25">
      <c r="A277" s="307"/>
      <c r="B277" s="308"/>
      <c r="C277" s="310"/>
      <c r="D277" s="308"/>
    </row>
    <row r="278" spans="1:22" ht="15" x14ac:dyDescent="0.25">
      <c r="A278" s="307"/>
      <c r="B278" s="308"/>
      <c r="C278" s="310"/>
      <c r="D278" s="308"/>
    </row>
    <row r="279" spans="1:22" ht="15" x14ac:dyDescent="0.25">
      <c r="A279" s="307"/>
      <c r="B279" s="308"/>
      <c r="C279" s="309"/>
      <c r="D279" s="308"/>
      <c r="E279" s="306"/>
      <c r="F279" s="306"/>
      <c r="H279" s="306"/>
      <c r="Q279" s="306"/>
      <c r="R279" s="306"/>
      <c r="S279" s="306"/>
      <c r="T279" s="306"/>
      <c r="U279" s="306"/>
      <c r="V279" s="306"/>
    </row>
    <row r="280" spans="1:22" ht="15" x14ac:dyDescent="0.25">
      <c r="A280" s="307"/>
      <c r="B280" s="308"/>
      <c r="C280" s="309"/>
      <c r="D280" s="308"/>
    </row>
    <row r="281" spans="1:22" ht="15" x14ac:dyDescent="0.25">
      <c r="A281" s="307"/>
      <c r="B281" s="308"/>
      <c r="C281" s="309"/>
      <c r="D281" s="302"/>
    </row>
    <row r="282" spans="1:22" ht="15" x14ac:dyDescent="0.25">
      <c r="A282" s="307"/>
      <c r="B282" s="308"/>
      <c r="C282" s="309"/>
      <c r="D282" s="308"/>
    </row>
    <row r="283" spans="1:22" ht="15" x14ac:dyDescent="0.25">
      <c r="A283" s="307"/>
      <c r="B283" s="308"/>
      <c r="C283" s="308"/>
      <c r="D283" s="83"/>
    </row>
    <row r="284" spans="1:22" x14ac:dyDescent="0.2">
      <c r="C284" s="310"/>
    </row>
    <row r="285" spans="1:22" x14ac:dyDescent="0.2">
      <c r="C285" s="310"/>
    </row>
  </sheetData>
  <mergeCells count="108">
    <mergeCell ref="U36:V36"/>
    <mergeCell ref="U52:V52"/>
    <mergeCell ref="N14:V14"/>
    <mergeCell ref="N9:V9"/>
    <mergeCell ref="N16:V16"/>
    <mergeCell ref="N15:V15"/>
    <mergeCell ref="U104:V104"/>
    <mergeCell ref="Q104:R104"/>
    <mergeCell ref="S104:T104"/>
    <mergeCell ref="S70:T70"/>
    <mergeCell ref="U86:V86"/>
    <mergeCell ref="N11:V11"/>
    <mergeCell ref="N10:V10"/>
    <mergeCell ref="N13:V13"/>
    <mergeCell ref="N12:V12"/>
    <mergeCell ref="Q52:R52"/>
    <mergeCell ref="A20:V20"/>
    <mergeCell ref="A21:V21"/>
    <mergeCell ref="A31:V31"/>
    <mergeCell ref="A26:V26"/>
    <mergeCell ref="A27:V27"/>
    <mergeCell ref="A28:V28"/>
    <mergeCell ref="A29:V29"/>
    <mergeCell ref="D268:F268"/>
    <mergeCell ref="I104:J104"/>
    <mergeCell ref="I36:J36"/>
    <mergeCell ref="I52:J52"/>
    <mergeCell ref="C17:E17"/>
    <mergeCell ref="Q36:R36"/>
    <mergeCell ref="M37:O37"/>
    <mergeCell ref="S52:T52"/>
    <mergeCell ref="Q70:R70"/>
    <mergeCell ref="M63:O63"/>
    <mergeCell ref="M53:O53"/>
    <mergeCell ref="M47:O47"/>
    <mergeCell ref="S36:T36"/>
    <mergeCell ref="B87:C87"/>
    <mergeCell ref="B71:C71"/>
    <mergeCell ref="I70:J70"/>
    <mergeCell ref="M87:O87"/>
    <mergeCell ref="M71:O71"/>
    <mergeCell ref="M81:O81"/>
    <mergeCell ref="Q86:R86"/>
    <mergeCell ref="S86:T86"/>
    <mergeCell ref="I86:J86"/>
    <mergeCell ref="N17:V17"/>
    <mergeCell ref="U70:V70"/>
    <mergeCell ref="J6:K6"/>
    <mergeCell ref="I6:I7"/>
    <mergeCell ref="C13:E13"/>
    <mergeCell ref="C11:E11"/>
    <mergeCell ref="C16:E16"/>
    <mergeCell ref="C6:E6"/>
    <mergeCell ref="C7:E7"/>
    <mergeCell ref="C12:E12"/>
    <mergeCell ref="C15:E15"/>
    <mergeCell ref="C8:E8"/>
    <mergeCell ref="C10:E10"/>
    <mergeCell ref="C9:E9"/>
    <mergeCell ref="C14:E14"/>
    <mergeCell ref="N8:V8"/>
    <mergeCell ref="O272:Q272"/>
    <mergeCell ref="O260:Q260"/>
    <mergeCell ref="O271:Q271"/>
    <mergeCell ref="O270:Q270"/>
    <mergeCell ref="O264:Q264"/>
    <mergeCell ref="O261:Q261"/>
    <mergeCell ref="M97:O97"/>
    <mergeCell ref="K260:L260"/>
    <mergeCell ref="K268:L268"/>
    <mergeCell ref="O268:Q268"/>
    <mergeCell ref="O259:Q259"/>
    <mergeCell ref="K266:L266"/>
    <mergeCell ref="O265:Q265"/>
    <mergeCell ref="K265:L265"/>
    <mergeCell ref="K272:L272"/>
    <mergeCell ref="O266:Q266"/>
    <mergeCell ref="O267:Q267"/>
    <mergeCell ref="K261:L261"/>
    <mergeCell ref="M115:O115"/>
    <mergeCell ref="K271:L271"/>
    <mergeCell ref="K259:L259"/>
    <mergeCell ref="K267:L267"/>
    <mergeCell ref="M105:O105"/>
    <mergeCell ref="D272:F272"/>
    <mergeCell ref="D260:F260"/>
    <mergeCell ref="D271:F271"/>
    <mergeCell ref="B53:C53"/>
    <mergeCell ref="E86:F86"/>
    <mergeCell ref="A18:B18"/>
    <mergeCell ref="E36:F36"/>
    <mergeCell ref="A70:C70"/>
    <mergeCell ref="G86:H86"/>
    <mergeCell ref="G70:H70"/>
    <mergeCell ref="G52:H52"/>
    <mergeCell ref="E52:F52"/>
    <mergeCell ref="D264:F264"/>
    <mergeCell ref="D261:F261"/>
    <mergeCell ref="D259:F259"/>
    <mergeCell ref="D266:F266"/>
    <mergeCell ref="D267:F267"/>
    <mergeCell ref="D270:F270"/>
    <mergeCell ref="D265:F265"/>
    <mergeCell ref="B105:C105"/>
    <mergeCell ref="E104:F104"/>
    <mergeCell ref="G104:H104"/>
    <mergeCell ref="G36:H36"/>
    <mergeCell ref="E70:F70"/>
  </mergeCells>
  <conditionalFormatting sqref="O50 L17 L10 C100:C102 O100:O102">
    <cfRule type="cellIs" dxfId="122" priority="713" operator="between">
      <formula>4.75</formula>
      <formula>5.05</formula>
    </cfRule>
    <cfRule type="cellIs" dxfId="121" priority="714" operator="lessThan">
      <formula>4.75</formula>
    </cfRule>
    <cfRule type="cellIs" dxfId="120" priority="715" operator="greaterThan">
      <formula>5.05</formula>
    </cfRule>
  </conditionalFormatting>
  <conditionalFormatting sqref="O66">
    <cfRule type="cellIs" dxfId="119" priority="674" operator="between">
      <formula>4.75</formula>
      <formula>5.05</formula>
    </cfRule>
    <cfRule type="cellIs" dxfId="118" priority="675" operator="lessThan">
      <formula>4.75</formula>
    </cfRule>
    <cfRule type="cellIs" dxfId="117" priority="676" operator="greaterThan">
      <formula>5.05</formula>
    </cfRule>
  </conditionalFormatting>
  <conditionalFormatting sqref="O84">
    <cfRule type="cellIs" dxfId="116" priority="671" operator="between">
      <formula>4.75</formula>
      <formula>5.05</formula>
    </cfRule>
    <cfRule type="cellIs" dxfId="115" priority="672" operator="lessThan">
      <formula>4.75</formula>
    </cfRule>
    <cfRule type="cellIs" dxfId="114" priority="673" operator="greaterThan">
      <formula>5.05</formula>
    </cfRule>
  </conditionalFormatting>
  <conditionalFormatting sqref="C84">
    <cfRule type="cellIs" dxfId="113" priority="668" operator="between">
      <formula>4.75</formula>
      <formula>5.05</formula>
    </cfRule>
    <cfRule type="cellIs" dxfId="112" priority="669" operator="lessThan">
      <formula>4.75</formula>
    </cfRule>
    <cfRule type="cellIs" dxfId="111" priority="670" operator="greaterThan">
      <formula>5.05</formula>
    </cfRule>
  </conditionalFormatting>
  <conditionalFormatting sqref="C66">
    <cfRule type="cellIs" dxfId="110" priority="665" operator="between">
      <formula>4.75</formula>
      <formula>5.05</formula>
    </cfRule>
    <cfRule type="cellIs" dxfId="109" priority="666" operator="lessThan">
      <formula>4.75</formula>
    </cfRule>
    <cfRule type="cellIs" dxfId="108" priority="667" operator="greaterThan">
      <formula>5.05</formula>
    </cfRule>
  </conditionalFormatting>
  <conditionalFormatting sqref="C50">
    <cfRule type="cellIs" dxfId="107" priority="662" operator="between">
      <formula>4.75</formula>
      <formula>5.05</formula>
    </cfRule>
    <cfRule type="cellIs" dxfId="106" priority="663" operator="lessThan">
      <formula>4.75</formula>
    </cfRule>
    <cfRule type="cellIs" dxfId="105" priority="664" operator="greaterThan">
      <formula>5.05</formula>
    </cfRule>
  </conditionalFormatting>
  <conditionalFormatting sqref="A90">
    <cfRule type="colorScale" priority="597">
      <colorScale>
        <cfvo type="num" val="2"/>
        <cfvo type="num" val="7.5"/>
        <color theme="9" tint="0.39997558519241921"/>
        <color rgb="FF99FF66"/>
      </colorScale>
    </cfRule>
  </conditionalFormatting>
  <conditionalFormatting sqref="A93">
    <cfRule type="colorScale" priority="596">
      <colorScale>
        <cfvo type="num" val="2"/>
        <cfvo type="num" val="7.5"/>
        <color theme="9" tint="0.39997558519241921"/>
        <color rgb="FF99FF66"/>
      </colorScale>
    </cfRule>
  </conditionalFormatting>
  <conditionalFormatting sqref="A95">
    <cfRule type="colorScale" priority="595">
      <colorScale>
        <cfvo type="num" val="2"/>
        <cfvo type="num" val="7.5"/>
        <color theme="9" tint="0.39997558519241921"/>
        <color rgb="FF99FF66"/>
      </colorScale>
    </cfRule>
  </conditionalFormatting>
  <conditionalFormatting sqref="A96">
    <cfRule type="colorScale" priority="593">
      <colorScale>
        <cfvo type="num" val="2"/>
        <cfvo type="num" val="7.5"/>
        <color theme="9" tint="0.39997558519241921"/>
        <color rgb="FF99FF66"/>
      </colorScale>
    </cfRule>
  </conditionalFormatting>
  <conditionalFormatting sqref="L58">
    <cfRule type="colorScale" priority="642">
      <colorScale>
        <cfvo type="num" val="2"/>
        <cfvo type="num" val="7.5"/>
        <color theme="9" tint="0.39997558519241921"/>
        <color rgb="FF99FF66"/>
      </colorScale>
    </cfRule>
  </conditionalFormatting>
  <conditionalFormatting sqref="A94">
    <cfRule type="colorScale" priority="598">
      <colorScale>
        <cfvo type="num" val="2"/>
        <cfvo type="num" val="7.5"/>
        <color theme="9" tint="0.39997558519241921"/>
        <color rgb="FF99FF66"/>
      </colorScale>
    </cfRule>
  </conditionalFormatting>
  <conditionalFormatting sqref="L54">
    <cfRule type="colorScale" priority="641">
      <colorScale>
        <cfvo type="num" val="2"/>
        <cfvo type="num" val="7.5"/>
        <color theme="9" tint="0.39997558519241921"/>
        <color rgb="FF99FF66"/>
      </colorScale>
    </cfRule>
  </conditionalFormatting>
  <conditionalFormatting sqref="L56">
    <cfRule type="colorScale" priority="640">
      <colorScale>
        <cfvo type="num" val="2"/>
        <cfvo type="num" val="7.5"/>
        <color theme="9" tint="0.39997558519241921"/>
        <color rgb="FF99FF66"/>
      </colorScale>
    </cfRule>
  </conditionalFormatting>
  <conditionalFormatting sqref="L59">
    <cfRule type="colorScale" priority="639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638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637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636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635">
      <colorScale>
        <cfvo type="num" val="2"/>
        <cfvo type="num" val="7.5"/>
        <color theme="9" tint="0.39997558519241921"/>
        <color rgb="FF99FF66"/>
      </colorScale>
    </cfRule>
  </conditionalFormatting>
  <conditionalFormatting sqref="A56">
    <cfRule type="colorScale" priority="634">
      <colorScale>
        <cfvo type="num" val="2"/>
        <cfvo type="num" val="7.5"/>
        <color theme="9" tint="0.39997558519241921"/>
        <color rgb="FF99FF66"/>
      </colorScale>
    </cfRule>
  </conditionalFormatting>
  <conditionalFormatting sqref="A61">
    <cfRule type="colorScale" priority="630">
      <colorScale>
        <cfvo type="num" val="2"/>
        <cfvo type="num" val="7.5"/>
        <color theme="9" tint="0.39997558519241921"/>
        <color rgb="FF99FF66"/>
      </colorScale>
    </cfRule>
  </conditionalFormatting>
  <conditionalFormatting sqref="A58">
    <cfRule type="colorScale" priority="629">
      <colorScale>
        <cfvo type="num" val="2"/>
        <cfvo type="num" val="7.5"/>
        <color theme="9" tint="0.39997558519241921"/>
        <color rgb="FF99FF66"/>
      </colorScale>
    </cfRule>
  </conditionalFormatting>
  <conditionalFormatting sqref="A57">
    <cfRule type="colorScale" priority="628">
      <colorScale>
        <cfvo type="num" val="2"/>
        <cfvo type="num" val="7.5"/>
        <color theme="9" tint="0.39997558519241921"/>
        <color rgb="FF99FF66"/>
      </colorScale>
    </cfRule>
  </conditionalFormatting>
  <conditionalFormatting sqref="A74">
    <cfRule type="colorScale" priority="623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619">
      <colorScale>
        <cfvo type="num" val="2"/>
        <cfvo type="num" val="7.5"/>
        <color theme="9" tint="0.39997558519241921"/>
        <color rgb="FF99FF66"/>
      </colorScale>
    </cfRule>
  </conditionalFormatting>
  <conditionalFormatting sqref="A92">
    <cfRule type="colorScale" priority="600">
      <colorScale>
        <cfvo type="num" val="2"/>
        <cfvo type="num" val="7.5"/>
        <color theme="9" tint="0.39997558519241921"/>
        <color rgb="FF99FF66"/>
      </colorScale>
    </cfRule>
  </conditionalFormatting>
  <conditionalFormatting sqref="A91">
    <cfRule type="colorScale" priority="599">
      <colorScale>
        <cfvo type="num" val="2"/>
        <cfvo type="num" val="7.5"/>
        <color theme="9" tint="0.39997558519241921"/>
        <color rgb="FF99FF66"/>
      </colorScale>
    </cfRule>
  </conditionalFormatting>
  <conditionalFormatting sqref="A89">
    <cfRule type="colorScale" priority="592">
      <colorScale>
        <cfvo type="num" val="2"/>
        <cfvo type="num" val="7.5"/>
        <color theme="9" tint="0.39997558519241921"/>
        <color rgb="FF99FF66"/>
      </colorScale>
    </cfRule>
  </conditionalFormatting>
  <conditionalFormatting sqref="L90">
    <cfRule type="colorScale" priority="567">
      <colorScale>
        <cfvo type="num" val="2"/>
        <cfvo type="num" val="7.5"/>
        <color theme="9" tint="0.39997558519241921"/>
        <color rgb="FF99FF66"/>
      </colorScale>
    </cfRule>
  </conditionalFormatting>
  <conditionalFormatting sqref="L93">
    <cfRule type="colorScale" priority="566">
      <colorScale>
        <cfvo type="num" val="2"/>
        <cfvo type="num" val="7.5"/>
        <color theme="9" tint="0.39997558519241921"/>
        <color rgb="FF99FF66"/>
      </colorScale>
    </cfRule>
  </conditionalFormatting>
  <conditionalFormatting sqref="L94">
    <cfRule type="colorScale" priority="565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563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562">
      <colorScale>
        <cfvo type="num" val="2"/>
        <cfvo type="num" val="7.5"/>
        <color theme="9" tint="0.39997558519241921"/>
        <color rgb="FF99FF66"/>
      </colorScale>
    </cfRule>
  </conditionalFormatting>
  <conditionalFormatting sqref="A75">
    <cfRule type="colorScale" priority="556">
      <colorScale>
        <cfvo type="num" val="2"/>
        <cfvo type="num" val="7.5"/>
        <color theme="9" tint="0.39997558519241921"/>
        <color rgb="FF99FF66"/>
      </colorScale>
    </cfRule>
  </conditionalFormatting>
  <conditionalFormatting sqref="A76">
    <cfRule type="colorScale" priority="554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533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532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531">
      <colorScale>
        <cfvo type="num" val="2"/>
        <cfvo type="num" val="7.5"/>
        <color theme="9" tint="0.39997558519241921"/>
        <color rgb="FF99FF66"/>
      </colorScale>
    </cfRule>
  </conditionalFormatting>
  <conditionalFormatting sqref="L90">
    <cfRule type="colorScale" priority="529">
      <colorScale>
        <cfvo type="num" val="2"/>
        <cfvo type="num" val="7.5"/>
        <color theme="9" tint="0.39997558519241921"/>
        <color rgb="FF99FF66"/>
      </colorScale>
    </cfRule>
  </conditionalFormatting>
  <conditionalFormatting sqref="L93">
    <cfRule type="colorScale" priority="528">
      <colorScale>
        <cfvo type="num" val="2"/>
        <cfvo type="num" val="7.5"/>
        <color theme="9" tint="0.39997558519241921"/>
        <color rgb="FF99FF66"/>
      </colorScale>
    </cfRule>
  </conditionalFormatting>
  <conditionalFormatting sqref="L94">
    <cfRule type="colorScale" priority="527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525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523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514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513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512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511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510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509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508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452">
      <colorScale>
        <cfvo type="num" val="2"/>
        <cfvo type="num" val="7.5"/>
        <color theme="9" tint="0.39997558519241921"/>
        <color rgb="FF99FF66"/>
      </colorScale>
    </cfRule>
  </conditionalFormatting>
  <conditionalFormatting sqref="A76">
    <cfRule type="colorScale" priority="459">
      <colorScale>
        <cfvo type="num" val="2"/>
        <cfvo type="num" val="7.5"/>
        <color theme="9" tint="0.39997558519241921"/>
        <color rgb="FF99FF66"/>
      </colorScale>
    </cfRule>
  </conditionalFormatting>
  <conditionalFormatting sqref="A74">
    <cfRule type="colorScale" priority="460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453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413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412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401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399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422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421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420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419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418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417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416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415">
      <colorScale>
        <cfvo type="num" val="2"/>
        <cfvo type="num" val="7.5"/>
        <color theme="9" tint="0.39997558519241921"/>
        <color rgb="FF99FF66"/>
      </colorScale>
    </cfRule>
  </conditionalFormatting>
  <conditionalFormatting sqref="L57">
    <cfRule type="colorScale" priority="414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88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87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86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85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84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83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82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81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80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79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78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67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77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76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75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74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73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72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71">
      <colorScale>
        <cfvo type="num" val="2"/>
        <cfvo type="num" val="7.5"/>
        <color theme="9" tint="0.39997558519241921"/>
        <color rgb="FF99FF66"/>
      </colorScale>
    </cfRule>
  </conditionalFormatting>
  <conditionalFormatting sqref="L62">
    <cfRule type="colorScale" priority="370">
      <colorScale>
        <cfvo type="num" val="2"/>
        <cfvo type="num" val="7.5"/>
        <color theme="9" tint="0.39997558519241921"/>
        <color rgb="FF99FF66"/>
      </colorScale>
    </cfRule>
  </conditionalFormatting>
  <conditionalFormatting sqref="L61">
    <cfRule type="colorScale" priority="369">
      <colorScale>
        <cfvo type="num" val="2"/>
        <cfvo type="num" val="7.5"/>
        <color theme="9" tint="0.39997558519241921"/>
        <color rgb="FF99FF66"/>
      </colorScale>
    </cfRule>
  </conditionalFormatting>
  <conditionalFormatting sqref="L60">
    <cfRule type="colorScale" priority="368">
      <colorScale>
        <cfvo type="num" val="2"/>
        <cfvo type="num" val="7.5"/>
        <color theme="9" tint="0.39997558519241921"/>
        <color rgb="FF99FF66"/>
      </colorScale>
    </cfRule>
  </conditionalFormatting>
  <conditionalFormatting sqref="L73">
    <cfRule type="colorScale" priority="293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366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365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364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363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360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361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359">
      <colorScale>
        <cfvo type="num" val="2"/>
        <cfvo type="num" val="7.5"/>
        <color theme="9" tint="0.39997558519241921"/>
        <color rgb="FF99FF66"/>
      </colorScale>
    </cfRule>
  </conditionalFormatting>
  <conditionalFormatting sqref="A38">
    <cfRule type="colorScale" priority="357">
      <colorScale>
        <cfvo type="num" val="2"/>
        <cfvo type="num" val="7.5"/>
        <color theme="9" tint="0.39997558519241921"/>
        <color rgb="FF99FF66"/>
      </colorScale>
    </cfRule>
  </conditionalFormatting>
  <conditionalFormatting sqref="A45">
    <cfRule type="colorScale" priority="356">
      <colorScale>
        <cfvo type="num" val="2"/>
        <cfvo type="num" val="7.5"/>
        <color theme="9" tint="0.39997558519241921"/>
        <color rgb="FF99FF66"/>
      </colorScale>
    </cfRule>
  </conditionalFormatting>
  <conditionalFormatting sqref="A45">
    <cfRule type="colorScale" priority="355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353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352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351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350">
      <colorScale>
        <cfvo type="num" val="2"/>
        <cfvo type="num" val="7.5"/>
        <color theme="9" tint="0.39997558519241921"/>
        <color rgb="FF99FF66"/>
      </colorScale>
    </cfRule>
  </conditionalFormatting>
  <conditionalFormatting sqref="A45">
    <cfRule type="colorScale" priority="349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347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346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345">
      <colorScale>
        <cfvo type="num" val="2"/>
        <cfvo type="num" val="7.5"/>
        <color theme="9" tint="0.39997558519241921"/>
        <color rgb="FF99FF66"/>
      </colorScale>
    </cfRule>
  </conditionalFormatting>
  <conditionalFormatting sqref="L46">
    <cfRule type="colorScale" priority="340">
      <colorScale>
        <cfvo type="num" val="2"/>
        <cfvo type="num" val="7.5"/>
        <color theme="9" tint="0.39997558519241921"/>
        <color rgb="FF99FF66"/>
      </colorScale>
    </cfRule>
  </conditionalFormatting>
  <conditionalFormatting sqref="L43">
    <cfRule type="colorScale" priority="338">
      <colorScale>
        <cfvo type="num" val="2"/>
        <cfvo type="num" val="7.5"/>
        <color theme="9" tint="0.39997558519241921"/>
        <color rgb="FF99FF66"/>
      </colorScale>
    </cfRule>
  </conditionalFormatting>
  <conditionalFormatting sqref="L46">
    <cfRule type="colorScale" priority="334">
      <colorScale>
        <cfvo type="num" val="2"/>
        <cfvo type="num" val="7.5"/>
        <color theme="9" tint="0.39997558519241921"/>
        <color rgb="FF99FF66"/>
      </colorScale>
    </cfRule>
  </conditionalFormatting>
  <conditionalFormatting sqref="L44">
    <cfRule type="colorScale" priority="329">
      <colorScale>
        <cfvo type="num" val="2"/>
        <cfvo type="num" val="7.5"/>
        <color theme="9" tint="0.39997558519241921"/>
        <color rgb="FF99FF66"/>
      </colorScale>
    </cfRule>
  </conditionalFormatting>
  <conditionalFormatting sqref="L44">
    <cfRule type="colorScale" priority="330">
      <colorScale>
        <cfvo type="num" val="2"/>
        <cfvo type="num" val="7.5"/>
        <color theme="9" tint="0.39997558519241921"/>
        <color rgb="FF99FF66"/>
      </colorScale>
    </cfRule>
  </conditionalFormatting>
  <conditionalFormatting sqref="L46">
    <cfRule type="colorScale" priority="328">
      <colorScale>
        <cfvo type="num" val="2"/>
        <cfvo type="num" val="7.5"/>
        <color theme="9" tint="0.39997558519241921"/>
        <color rgb="FF99FF66"/>
      </colorScale>
    </cfRule>
  </conditionalFormatting>
  <conditionalFormatting sqref="L46">
    <cfRule type="colorScale" priority="325">
      <colorScale>
        <cfvo type="num" val="2"/>
        <cfvo type="num" val="7.5"/>
        <color theme="9" tint="0.39997558519241921"/>
        <color rgb="FF99FF66"/>
      </colorScale>
    </cfRule>
  </conditionalFormatting>
  <conditionalFormatting sqref="L78">
    <cfRule type="colorScale" priority="318">
      <colorScale>
        <cfvo type="num" val="2"/>
        <cfvo type="num" val="7.5"/>
        <color theme="9" tint="0.39997558519241921"/>
        <color rgb="FF99FF66"/>
      </colorScale>
    </cfRule>
  </conditionalFormatting>
  <conditionalFormatting sqref="L72">
    <cfRule type="colorScale" priority="321">
      <colorScale>
        <cfvo type="num" val="2"/>
        <cfvo type="num" val="7.5"/>
        <color theme="9" tint="0.39997558519241921"/>
        <color rgb="FF99FF66"/>
      </colorScale>
    </cfRule>
  </conditionalFormatting>
  <conditionalFormatting sqref="L74">
    <cfRule type="colorScale" priority="320">
      <colorScale>
        <cfvo type="num" val="2"/>
        <cfvo type="num" val="7.5"/>
        <color theme="9" tint="0.39997558519241921"/>
        <color rgb="FF99FF66"/>
      </colorScale>
    </cfRule>
  </conditionalFormatting>
  <conditionalFormatting sqref="L76">
    <cfRule type="colorScale" priority="319">
      <colorScale>
        <cfvo type="num" val="2"/>
        <cfvo type="num" val="7.5"/>
        <color theme="9" tint="0.39997558519241921"/>
        <color rgb="FF99FF66"/>
      </colorScale>
    </cfRule>
  </conditionalFormatting>
  <conditionalFormatting sqref="L79">
    <cfRule type="colorScale" priority="317">
      <colorScale>
        <cfvo type="num" val="2"/>
        <cfvo type="num" val="7.5"/>
        <color theme="9" tint="0.39997558519241921"/>
        <color rgb="FF99FF66"/>
      </colorScale>
    </cfRule>
  </conditionalFormatting>
  <conditionalFormatting sqref="L80">
    <cfRule type="colorScale" priority="316">
      <colorScale>
        <cfvo type="num" val="2"/>
        <cfvo type="num" val="7.5"/>
        <color theme="9" tint="0.39997558519241921"/>
        <color rgb="FF99FF66"/>
      </colorScale>
    </cfRule>
  </conditionalFormatting>
  <conditionalFormatting sqref="L77">
    <cfRule type="colorScale" priority="315">
      <colorScale>
        <cfvo type="num" val="2"/>
        <cfvo type="num" val="7.5"/>
        <color theme="9" tint="0.39997558519241921"/>
        <color rgb="FF99FF66"/>
      </colorScale>
    </cfRule>
  </conditionalFormatting>
  <conditionalFormatting sqref="L73">
    <cfRule type="colorScale" priority="314">
      <colorScale>
        <cfvo type="num" val="2"/>
        <cfvo type="num" val="7.5"/>
        <color theme="9" tint="0.39997558519241921"/>
        <color rgb="FF99FF66"/>
      </colorScale>
    </cfRule>
  </conditionalFormatting>
  <conditionalFormatting sqref="L77">
    <cfRule type="colorScale" priority="313">
      <colorScale>
        <cfvo type="num" val="2"/>
        <cfvo type="num" val="7.5"/>
        <color theme="9" tint="0.39997558519241921"/>
        <color rgb="FF99FF66"/>
      </colorScale>
    </cfRule>
  </conditionalFormatting>
  <conditionalFormatting sqref="L72">
    <cfRule type="colorScale" priority="312">
      <colorScale>
        <cfvo type="num" val="2"/>
        <cfvo type="num" val="7.5"/>
        <color theme="9" tint="0.39997558519241921"/>
        <color rgb="FF99FF66"/>
      </colorScale>
    </cfRule>
  </conditionalFormatting>
  <conditionalFormatting sqref="L79">
    <cfRule type="colorScale" priority="311">
      <colorScale>
        <cfvo type="num" val="2"/>
        <cfvo type="num" val="7.5"/>
        <color theme="9" tint="0.39997558519241921"/>
        <color rgb="FF99FF66"/>
      </colorScale>
    </cfRule>
  </conditionalFormatting>
  <conditionalFormatting sqref="L76">
    <cfRule type="colorScale" priority="310">
      <colorScale>
        <cfvo type="num" val="2"/>
        <cfvo type="num" val="7.5"/>
        <color theme="9" tint="0.39997558519241921"/>
        <color rgb="FF99FF66"/>
      </colorScale>
    </cfRule>
  </conditionalFormatting>
  <conditionalFormatting sqref="L80">
    <cfRule type="colorScale" priority="309">
      <colorScale>
        <cfvo type="num" val="2"/>
        <cfvo type="num" val="7.5"/>
        <color theme="9" tint="0.39997558519241921"/>
        <color rgb="FF99FF66"/>
      </colorScale>
    </cfRule>
  </conditionalFormatting>
  <conditionalFormatting sqref="L78">
    <cfRule type="colorScale" priority="308">
      <colorScale>
        <cfvo type="num" val="2"/>
        <cfvo type="num" val="7.5"/>
        <color theme="9" tint="0.39997558519241921"/>
        <color rgb="FF99FF66"/>
      </colorScale>
    </cfRule>
  </conditionalFormatting>
  <conditionalFormatting sqref="L74">
    <cfRule type="colorScale" priority="307">
      <colorScale>
        <cfvo type="num" val="2"/>
        <cfvo type="num" val="7.5"/>
        <color theme="9" tint="0.39997558519241921"/>
        <color rgb="FF99FF66"/>
      </colorScale>
    </cfRule>
  </conditionalFormatting>
  <conditionalFormatting sqref="L74">
    <cfRule type="colorScale" priority="306">
      <colorScale>
        <cfvo type="num" val="2"/>
        <cfvo type="num" val="7.5"/>
        <color theme="9" tint="0.39997558519241921"/>
        <color rgb="FF99FF66"/>
      </colorScale>
    </cfRule>
  </conditionalFormatting>
  <conditionalFormatting sqref="L73">
    <cfRule type="colorScale" priority="305">
      <colorScale>
        <cfvo type="num" val="2"/>
        <cfvo type="num" val="7.5"/>
        <color theme="9" tint="0.39997558519241921"/>
        <color rgb="FF99FF66"/>
      </colorScale>
    </cfRule>
  </conditionalFormatting>
  <conditionalFormatting sqref="L78">
    <cfRule type="colorScale" priority="304">
      <colorScale>
        <cfvo type="num" val="2"/>
        <cfvo type="num" val="7.5"/>
        <color theme="9" tint="0.39997558519241921"/>
        <color rgb="FF99FF66"/>
      </colorScale>
    </cfRule>
  </conditionalFormatting>
  <conditionalFormatting sqref="L77">
    <cfRule type="colorScale" priority="303">
      <colorScale>
        <cfvo type="num" val="2"/>
        <cfvo type="num" val="7.5"/>
        <color theme="9" tint="0.39997558519241921"/>
        <color rgb="FF99FF66"/>
      </colorScale>
    </cfRule>
  </conditionalFormatting>
  <conditionalFormatting sqref="L76">
    <cfRule type="colorScale" priority="302">
      <colorScale>
        <cfvo type="num" val="2"/>
        <cfvo type="num" val="7.5"/>
        <color theme="9" tint="0.39997558519241921"/>
        <color rgb="FF99FF66"/>
      </colorScale>
    </cfRule>
  </conditionalFormatting>
  <conditionalFormatting sqref="L79">
    <cfRule type="colorScale" priority="301">
      <colorScale>
        <cfvo type="num" val="2"/>
        <cfvo type="num" val="7.5"/>
        <color theme="9" tint="0.39997558519241921"/>
        <color rgb="FF99FF66"/>
      </colorScale>
    </cfRule>
  </conditionalFormatting>
  <conditionalFormatting sqref="L72">
    <cfRule type="colorScale" priority="300">
      <colorScale>
        <cfvo type="num" val="2"/>
        <cfvo type="num" val="7.5"/>
        <color theme="9" tint="0.39997558519241921"/>
        <color rgb="FF99FF66"/>
      </colorScale>
    </cfRule>
  </conditionalFormatting>
  <conditionalFormatting sqref="L72">
    <cfRule type="colorScale" priority="299">
      <colorScale>
        <cfvo type="num" val="2"/>
        <cfvo type="num" val="7.5"/>
        <color theme="9" tint="0.39997558519241921"/>
        <color rgb="FF99FF66"/>
      </colorScale>
    </cfRule>
  </conditionalFormatting>
  <conditionalFormatting sqref="L74">
    <cfRule type="colorScale" priority="298">
      <colorScale>
        <cfvo type="num" val="2"/>
        <cfvo type="num" val="7.5"/>
        <color theme="9" tint="0.39997558519241921"/>
        <color rgb="FF99FF66"/>
      </colorScale>
    </cfRule>
  </conditionalFormatting>
  <conditionalFormatting sqref="L76">
    <cfRule type="colorScale" priority="297">
      <colorScale>
        <cfvo type="num" val="2"/>
        <cfvo type="num" val="7.5"/>
        <color theme="9" tint="0.39997558519241921"/>
        <color rgb="FF99FF66"/>
      </colorScale>
    </cfRule>
  </conditionalFormatting>
  <conditionalFormatting sqref="L78">
    <cfRule type="colorScale" priority="296">
      <colorScale>
        <cfvo type="num" val="2"/>
        <cfvo type="num" val="7.5"/>
        <color theme="9" tint="0.39997558519241921"/>
        <color rgb="FF99FF66"/>
      </colorScale>
    </cfRule>
  </conditionalFormatting>
  <conditionalFormatting sqref="L79">
    <cfRule type="colorScale" priority="295">
      <colorScale>
        <cfvo type="num" val="2"/>
        <cfvo type="num" val="7.5"/>
        <color theme="9" tint="0.39997558519241921"/>
        <color rgb="FF99FF66"/>
      </colorScale>
    </cfRule>
  </conditionalFormatting>
  <conditionalFormatting sqref="L77">
    <cfRule type="colorScale" priority="294">
      <colorScale>
        <cfvo type="num" val="2"/>
        <cfvo type="num" val="7.5"/>
        <color theme="9" tint="0.39997558519241921"/>
        <color rgb="FF99FF66"/>
      </colorScale>
    </cfRule>
  </conditionalFormatting>
  <conditionalFormatting sqref="A106">
    <cfRule type="colorScale" priority="281">
      <colorScale>
        <cfvo type="num" val="2"/>
        <cfvo type="num" val="7.5"/>
        <color theme="9" tint="0.39997558519241921"/>
        <color rgb="FF99FF66"/>
      </colorScale>
    </cfRule>
  </conditionalFormatting>
  <conditionalFormatting sqref="C118">
    <cfRule type="cellIs" dxfId="104" priority="290" operator="between">
      <formula>4.75</formula>
      <formula>5.05</formula>
    </cfRule>
    <cfRule type="cellIs" dxfId="103" priority="291" operator="lessThan">
      <formula>4.75</formula>
    </cfRule>
    <cfRule type="cellIs" dxfId="102" priority="292" operator="greaterThan">
      <formula>5.05</formula>
    </cfRule>
  </conditionalFormatting>
  <conditionalFormatting sqref="A108">
    <cfRule type="colorScale" priority="286">
      <colorScale>
        <cfvo type="num" val="2"/>
        <cfvo type="num" val="7.5"/>
        <color theme="9" tint="0.39997558519241921"/>
        <color rgb="FF99FF66"/>
      </colorScale>
    </cfRule>
  </conditionalFormatting>
  <conditionalFormatting sqref="A113">
    <cfRule type="colorScale" priority="285">
      <colorScale>
        <cfvo type="num" val="2"/>
        <cfvo type="num" val="7.5"/>
        <color theme="9" tint="0.39997558519241921"/>
        <color rgb="FF99FF66"/>
      </colorScale>
    </cfRule>
  </conditionalFormatting>
  <conditionalFormatting sqref="A114">
    <cfRule type="colorScale" priority="282">
      <colorScale>
        <cfvo type="num" val="2"/>
        <cfvo type="num" val="7.5"/>
        <color theme="9" tint="0.39997558519241921"/>
        <color rgb="FF99FF66"/>
      </colorScale>
    </cfRule>
  </conditionalFormatting>
  <conditionalFormatting sqref="A110">
    <cfRule type="colorScale" priority="287">
      <colorScale>
        <cfvo type="num" val="2"/>
        <cfvo type="num" val="7.5"/>
        <color theme="9" tint="0.39997558519241921"/>
        <color rgb="FF99FF66"/>
      </colorScale>
    </cfRule>
  </conditionalFormatting>
  <conditionalFormatting sqref="A112">
    <cfRule type="colorScale" priority="288">
      <colorScale>
        <cfvo type="num" val="2"/>
        <cfvo type="num" val="7.5"/>
        <color theme="9" tint="0.39997558519241921"/>
        <color rgb="FF99FF66"/>
      </colorScale>
    </cfRule>
  </conditionalFormatting>
  <conditionalFormatting sqref="L46">
    <cfRule type="colorScale" priority="272">
      <colorScale>
        <cfvo type="num" val="2"/>
        <cfvo type="num" val="7.5"/>
        <color theme="9" tint="0.39997558519241921"/>
        <color rgb="FF99FF66"/>
      </colorScale>
    </cfRule>
  </conditionalFormatting>
  <conditionalFormatting sqref="L44">
    <cfRule type="colorScale" priority="262">
      <colorScale>
        <cfvo type="num" val="2"/>
        <cfvo type="num" val="7.5"/>
        <color theme="9" tint="0.39997558519241921"/>
        <color rgb="FF99FF66"/>
      </colorScale>
    </cfRule>
  </conditionalFormatting>
  <conditionalFormatting sqref="L44">
    <cfRule type="colorScale" priority="263">
      <colorScale>
        <cfvo type="num" val="2"/>
        <cfvo type="num" val="7.5"/>
        <color theme="9" tint="0.39997558519241921"/>
        <color rgb="FF99FF66"/>
      </colorScale>
    </cfRule>
  </conditionalFormatting>
  <conditionalFormatting sqref="L42">
    <cfRule type="colorScale" priority="255">
      <colorScale>
        <cfvo type="num" val="2"/>
        <cfvo type="num" val="7.5"/>
        <color theme="9" tint="0.39997558519241921"/>
        <color rgb="FF99FF66"/>
      </colorScale>
    </cfRule>
  </conditionalFormatting>
  <conditionalFormatting sqref="L41">
    <cfRule type="colorScale" priority="254">
      <colorScale>
        <cfvo type="num" val="2"/>
        <cfvo type="num" val="7.5"/>
        <color theme="9" tint="0.39997558519241921"/>
        <color rgb="FF99FF66"/>
      </colorScale>
    </cfRule>
  </conditionalFormatting>
  <conditionalFormatting sqref="L45">
    <cfRule type="colorScale" priority="253">
      <colorScale>
        <cfvo type="num" val="2"/>
        <cfvo type="num" val="7.5"/>
        <color theme="9" tint="0.39997558519241921"/>
        <color rgb="FF99FF66"/>
      </colorScale>
    </cfRule>
  </conditionalFormatting>
  <conditionalFormatting sqref="L16">
    <cfRule type="cellIs" dxfId="101" priority="208" operator="between">
      <formula>4.75</formula>
      <formula>5.05</formula>
    </cfRule>
    <cfRule type="cellIs" dxfId="100" priority="209" operator="lessThan">
      <formula>4.75</formula>
    </cfRule>
    <cfRule type="cellIs" dxfId="99" priority="210" operator="greaterThan">
      <formula>5.05</formula>
    </cfRule>
  </conditionalFormatting>
  <conditionalFormatting sqref="L8">
    <cfRule type="cellIs" dxfId="98" priority="202" operator="between">
      <formula>4.75</formula>
      <formula>5.05</formula>
    </cfRule>
    <cfRule type="cellIs" dxfId="97" priority="203" operator="lessThan">
      <formula>4.75</formula>
    </cfRule>
    <cfRule type="cellIs" dxfId="96" priority="204" operator="greaterThan">
      <formula>5.05</formula>
    </cfRule>
  </conditionalFormatting>
  <conditionalFormatting sqref="L11">
    <cfRule type="cellIs" dxfId="95" priority="199" operator="between">
      <formula>4.75</formula>
      <formula>5.05</formula>
    </cfRule>
    <cfRule type="cellIs" dxfId="94" priority="200" operator="lessThan">
      <formula>4.75</formula>
    </cfRule>
    <cfRule type="cellIs" dxfId="93" priority="201" operator="greaterThan">
      <formula>5.05</formula>
    </cfRule>
  </conditionalFormatting>
  <conditionalFormatting sqref="L13">
    <cfRule type="cellIs" dxfId="92" priority="193" operator="between">
      <formula>4.75</formula>
      <formula>5.05</formula>
    </cfRule>
    <cfRule type="cellIs" dxfId="91" priority="194" operator="lessThan">
      <formula>4.75</formula>
    </cfRule>
    <cfRule type="cellIs" dxfId="90" priority="195" operator="greaterThan">
      <formula>5.05</formula>
    </cfRule>
  </conditionalFormatting>
  <conditionalFormatting sqref="L15">
    <cfRule type="cellIs" dxfId="89" priority="190" operator="between">
      <formula>4.75</formula>
      <formula>5.05</formula>
    </cfRule>
    <cfRule type="cellIs" dxfId="88" priority="191" operator="lessThan">
      <formula>4.75</formula>
    </cfRule>
    <cfRule type="cellIs" dxfId="87" priority="192" operator="greaterThan">
      <formula>5.05</formula>
    </cfRule>
  </conditionalFormatting>
  <conditionalFormatting sqref="L14">
    <cfRule type="cellIs" dxfId="86" priority="187" operator="between">
      <formula>4.75</formula>
      <formula>5.05</formula>
    </cfRule>
    <cfRule type="cellIs" dxfId="85" priority="188" operator="lessThan">
      <formula>4.75</formula>
    </cfRule>
    <cfRule type="cellIs" dxfId="84" priority="189" operator="greaterThan">
      <formula>5.05</formula>
    </cfRule>
  </conditionalFormatting>
  <conditionalFormatting sqref="L12">
    <cfRule type="cellIs" dxfId="83" priority="184" operator="between">
      <formula>4.75</formula>
      <formula>5.05</formula>
    </cfRule>
    <cfRule type="cellIs" dxfId="82" priority="185" operator="lessThan">
      <formula>4.75</formula>
    </cfRule>
    <cfRule type="cellIs" dxfId="81" priority="186" operator="greaterThan">
      <formula>5.05</formula>
    </cfRule>
  </conditionalFormatting>
  <conditionalFormatting sqref="L9">
    <cfRule type="cellIs" dxfId="80" priority="178" operator="between">
      <formula>4.75</formula>
      <formula>5.05</formula>
    </cfRule>
    <cfRule type="cellIs" dxfId="79" priority="179" operator="lessThan">
      <formula>4.75</formula>
    </cfRule>
    <cfRule type="cellIs" dxfId="78" priority="180" operator="greaterThan">
      <formula>5.05</formula>
    </cfRule>
  </conditionalFormatting>
  <conditionalFormatting sqref="A107">
    <cfRule type="colorScale" priority="177">
      <colorScale>
        <cfvo type="num" val="2"/>
        <cfvo type="num" val="7.5"/>
        <color theme="9" tint="0.39997558519241921"/>
        <color rgb="FF99FF66"/>
      </colorScale>
    </cfRule>
  </conditionalFormatting>
  <conditionalFormatting sqref="A59">
    <cfRule type="colorScale" priority="176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116">
      <colorScale>
        <cfvo type="num" val="2"/>
        <cfvo type="num" val="7.5"/>
        <color theme="9" tint="0.39997558519241921"/>
        <color rgb="FF99FF66"/>
      </colorScale>
    </cfRule>
  </conditionalFormatting>
  <conditionalFormatting sqref="A112">
    <cfRule type="colorScale" priority="124">
      <colorScale>
        <cfvo type="num" val="2"/>
        <cfvo type="num" val="7.5"/>
        <color theme="9" tint="0.39997558519241921"/>
        <color rgb="FF99FF66"/>
      </colorScale>
    </cfRule>
  </conditionalFormatting>
  <conditionalFormatting sqref="L112">
    <cfRule type="colorScale" priority="119">
      <colorScale>
        <cfvo type="num" val="2"/>
        <cfvo type="num" val="7.5"/>
        <color theme="9" tint="0.39997558519241921"/>
        <color rgb="FF99FF66"/>
      </colorScale>
    </cfRule>
  </conditionalFormatting>
  <conditionalFormatting sqref="L110">
    <cfRule type="colorScale" priority="117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115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107">
      <colorScale>
        <cfvo type="num" val="2"/>
        <cfvo type="num" val="7.5"/>
        <color theme="9" tint="0.39997558519241921"/>
        <color rgb="FF99FF66"/>
      </colorScale>
    </cfRule>
  </conditionalFormatting>
  <conditionalFormatting sqref="L112">
    <cfRule type="colorScale" priority="110">
      <colorScale>
        <cfvo type="num" val="2"/>
        <cfvo type="num" val="7.5"/>
        <color theme="9" tint="0.39997558519241921"/>
        <color rgb="FF99FF66"/>
      </colorScale>
    </cfRule>
  </conditionalFormatting>
  <conditionalFormatting sqref="L110">
    <cfRule type="colorScale" priority="108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138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134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139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133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130">
      <colorScale>
        <cfvo type="num" val="2"/>
        <cfvo type="num" val="7.5"/>
        <color theme="9" tint="0.39997558519241921"/>
        <color rgb="FF99FF66"/>
      </colorScale>
    </cfRule>
  </conditionalFormatting>
  <conditionalFormatting sqref="L92">
    <cfRule type="colorScale" priority="132">
      <colorScale>
        <cfvo type="num" val="2"/>
        <cfvo type="num" val="7.5"/>
        <color theme="9" tint="0.39997558519241921"/>
        <color rgb="FF99FF66"/>
      </colorScale>
    </cfRule>
  </conditionalFormatting>
  <conditionalFormatting sqref="L95">
    <cfRule type="colorScale" priority="131">
      <colorScale>
        <cfvo type="num" val="2"/>
        <cfvo type="num" val="7.5"/>
        <color theme="9" tint="0.39997558519241921"/>
        <color rgb="FF99FF66"/>
      </colorScale>
    </cfRule>
  </conditionalFormatting>
  <conditionalFormatting sqref="A107">
    <cfRule type="colorScale" priority="127">
      <colorScale>
        <cfvo type="num" val="2"/>
        <cfvo type="num" val="7.5"/>
        <color theme="9" tint="0.39997558519241921"/>
        <color rgb="FF99FF66"/>
      </colorScale>
    </cfRule>
  </conditionalFormatting>
  <conditionalFormatting sqref="A110">
    <cfRule type="colorScale" priority="129">
      <colorScale>
        <cfvo type="num" val="2"/>
        <cfvo type="num" val="7.5"/>
        <color theme="9" tint="0.39997558519241921"/>
        <color rgb="FF99FF66"/>
      </colorScale>
    </cfRule>
  </conditionalFormatting>
  <conditionalFormatting sqref="A108">
    <cfRule type="colorScale" priority="128">
      <colorScale>
        <cfvo type="num" val="2"/>
        <cfvo type="num" val="7.5"/>
        <color theme="9" tint="0.39997558519241921"/>
        <color rgb="FF99FF66"/>
      </colorScale>
    </cfRule>
  </conditionalFormatting>
  <conditionalFormatting sqref="O118">
    <cfRule type="cellIs" dxfId="77" priority="121" operator="between">
      <formula>4.75</formula>
      <formula>5.05</formula>
    </cfRule>
    <cfRule type="cellIs" dxfId="76" priority="122" operator="lessThan">
      <formula>4.75</formula>
    </cfRule>
    <cfRule type="cellIs" dxfId="75" priority="123" operator="greaterThan">
      <formula>5.05</formula>
    </cfRule>
  </conditionalFormatting>
  <conditionalFormatting sqref="L106">
    <cfRule type="colorScale" priority="105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104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102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99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100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95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91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94">
      <colorScale>
        <cfvo type="num" val="2"/>
        <cfvo type="num" val="7.5"/>
        <color theme="9" tint="0.39997558519241921"/>
        <color rgb="FF99FF66"/>
      </colorScale>
    </cfRule>
  </conditionalFormatting>
  <conditionalFormatting sqref="L106">
    <cfRule type="colorScale" priority="93">
      <colorScale>
        <cfvo type="num" val="2"/>
        <cfvo type="num" val="7.5"/>
        <color theme="9" tint="0.39997558519241921"/>
        <color rgb="FF99FF66"/>
      </colorScale>
    </cfRule>
  </conditionalFormatting>
  <conditionalFormatting sqref="L109">
    <cfRule type="colorScale" priority="92">
      <colorScale>
        <cfvo type="num" val="2"/>
        <cfvo type="num" val="7.5"/>
        <color theme="9" tint="0.39997558519241921"/>
        <color rgb="FF99FF66"/>
      </colorScale>
    </cfRule>
  </conditionalFormatting>
  <conditionalFormatting sqref="A77">
    <cfRule type="colorScale" priority="90">
      <colorScale>
        <cfvo type="num" val="2"/>
        <cfvo type="num" val="7.5"/>
        <color theme="9" tint="0.39997558519241921"/>
        <color rgb="FF99FF66"/>
      </colorScale>
    </cfRule>
  </conditionalFormatting>
  <conditionalFormatting sqref="A77">
    <cfRule type="colorScale" priority="89">
      <colorScale>
        <cfvo type="num" val="2"/>
        <cfvo type="num" val="7.5"/>
        <color theme="9" tint="0.39997558519241921"/>
        <color rgb="FF99FF66"/>
      </colorScale>
    </cfRule>
  </conditionalFormatting>
  <conditionalFormatting sqref="A39">
    <cfRule type="colorScale" priority="84">
      <colorScale>
        <cfvo type="num" val="2"/>
        <cfvo type="num" val="7.5"/>
        <color theme="9" tint="0.39997558519241921"/>
        <color rgb="FF99FF66"/>
      </colorScale>
    </cfRule>
  </conditionalFormatting>
  <conditionalFormatting sqref="L38">
    <cfRule type="colorScale" priority="83">
      <colorScale>
        <cfvo type="num" val="2"/>
        <cfvo type="num" val="7.5"/>
        <color theme="9" tint="0.39997558519241921"/>
        <color rgb="FF99FF66"/>
      </colorScale>
    </cfRule>
  </conditionalFormatting>
  <conditionalFormatting sqref="L40">
    <cfRule type="colorScale" priority="82">
      <colorScale>
        <cfvo type="num" val="2"/>
        <cfvo type="num" val="7.5"/>
        <color theme="9" tint="0.39997558519241921"/>
        <color rgb="FF99FF66"/>
      </colorScale>
    </cfRule>
  </conditionalFormatting>
  <conditionalFormatting sqref="A88">
    <cfRule type="colorScale" priority="77">
      <colorScale>
        <cfvo type="num" val="2"/>
        <cfvo type="num" val="7.5"/>
        <color theme="9" tint="0.39997558519241921"/>
        <color rgb="FF99FF66"/>
      </colorScale>
    </cfRule>
  </conditionalFormatting>
  <conditionalFormatting sqref="L55">
    <cfRule type="colorScale" priority="72">
      <colorScale>
        <cfvo type="num" val="2"/>
        <cfvo type="num" val="7.5"/>
        <color theme="9" tint="0.39997558519241921"/>
        <color rgb="FF99FF66"/>
      </colorScale>
    </cfRule>
  </conditionalFormatting>
  <conditionalFormatting sqref="L111">
    <cfRule type="colorScale" priority="71">
      <colorScale>
        <cfvo type="num" val="2"/>
        <cfvo type="num" val="7.5"/>
        <color theme="9" tint="0.39997558519241921"/>
        <color rgb="FF99FF66"/>
      </colorScale>
    </cfRule>
  </conditionalFormatting>
  <conditionalFormatting sqref="L111">
    <cfRule type="colorScale" priority="70">
      <colorScale>
        <cfvo type="num" val="2"/>
        <cfvo type="num" val="7.5"/>
        <color theme="9" tint="0.39997558519241921"/>
        <color rgb="FF99FF66"/>
      </colorScale>
    </cfRule>
  </conditionalFormatting>
  <conditionalFormatting sqref="L115">
    <cfRule type="colorScale" priority="67">
      <colorScale>
        <cfvo type="num" val="2"/>
        <cfvo type="num" val="7.5"/>
        <color theme="9" tint="0.39997558519241921"/>
        <color rgb="FF99FF66"/>
      </colorScale>
    </cfRule>
  </conditionalFormatting>
  <conditionalFormatting sqref="L115">
    <cfRule type="colorScale" priority="66">
      <colorScale>
        <cfvo type="num" val="2"/>
        <cfvo type="num" val="7.5"/>
        <color theme="9" tint="0.39997558519241921"/>
        <color rgb="FF99FF66"/>
      </colorScale>
    </cfRule>
  </conditionalFormatting>
  <conditionalFormatting sqref="L114">
    <cfRule type="colorScale" priority="65">
      <colorScale>
        <cfvo type="num" val="2"/>
        <cfvo type="num" val="7.5"/>
        <color theme="9" tint="0.39997558519241921"/>
        <color rgb="FF99FF66"/>
      </colorScale>
    </cfRule>
  </conditionalFormatting>
  <conditionalFormatting sqref="L114">
    <cfRule type="colorScale" priority="64">
      <colorScale>
        <cfvo type="num" val="2"/>
        <cfvo type="num" val="7.5"/>
        <color theme="9" tint="0.39997558519241921"/>
        <color rgb="FF99FF66"/>
      </colorScale>
    </cfRule>
  </conditionalFormatting>
  <conditionalFormatting sqref="A109">
    <cfRule type="colorScale" priority="63">
      <colorScale>
        <cfvo type="num" val="2"/>
        <cfvo type="num" val="7.5"/>
        <color theme="9" tint="0.39997558519241921"/>
        <color rgb="FF99FF66"/>
      </colorScale>
    </cfRule>
  </conditionalFormatting>
  <conditionalFormatting sqref="A109">
    <cfRule type="colorScale" priority="62">
      <colorScale>
        <cfvo type="num" val="2"/>
        <cfvo type="num" val="7.5"/>
        <color theme="9" tint="0.39997558519241921"/>
        <color rgb="FF99FF66"/>
      </colorScale>
    </cfRule>
  </conditionalFormatting>
  <conditionalFormatting sqref="A111">
    <cfRule type="colorScale" priority="54">
      <colorScale>
        <cfvo type="num" val="2"/>
        <cfvo type="num" val="7.5"/>
        <color theme="9" tint="0.39997558519241921"/>
        <color rgb="FF99FF66"/>
      </colorScale>
    </cfRule>
  </conditionalFormatting>
  <conditionalFormatting sqref="A111">
    <cfRule type="colorScale" priority="53">
      <colorScale>
        <cfvo type="num" val="2"/>
        <cfvo type="num" val="7.5"/>
        <color theme="9" tint="0.39997558519241921"/>
        <color rgb="FF99FF66"/>
      </colorScale>
    </cfRule>
  </conditionalFormatting>
  <conditionalFormatting sqref="L88">
    <cfRule type="colorScale" priority="52">
      <colorScale>
        <cfvo type="num" val="2"/>
        <cfvo type="num" val="7.5"/>
        <color theme="9" tint="0.39997558519241921"/>
        <color rgb="FF99FF66"/>
      </colorScale>
    </cfRule>
  </conditionalFormatting>
  <conditionalFormatting sqref="L88">
    <cfRule type="colorScale" priority="51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9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8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7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6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5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3">
      <colorScale>
        <cfvo type="num" val="2"/>
        <cfvo type="num" val="7.5"/>
        <color theme="9" tint="0.39997558519241921"/>
        <color rgb="FF99FF66"/>
      </colorScale>
    </cfRule>
  </conditionalFormatting>
  <conditionalFormatting sqref="L107">
    <cfRule type="colorScale" priority="44">
      <colorScale>
        <cfvo type="num" val="2"/>
        <cfvo type="num" val="7.5"/>
        <color theme="9" tint="0.39997558519241921"/>
        <color rgb="FF99FF66"/>
      </colorScale>
    </cfRule>
  </conditionalFormatting>
  <conditionalFormatting sqref="A43">
    <cfRule type="colorScale" priority="42">
      <colorScale>
        <cfvo type="num" val="2"/>
        <cfvo type="num" val="7.5"/>
        <color theme="9" tint="0.39997558519241921"/>
        <color rgb="FF99FF66"/>
      </colorScale>
    </cfRule>
  </conditionalFormatting>
  <conditionalFormatting sqref="A43">
    <cfRule type="colorScale" priority="41">
      <colorScale>
        <cfvo type="num" val="2"/>
        <cfvo type="num" val="7.5"/>
        <color theme="9" tint="0.39997558519241921"/>
        <color rgb="FF99FF66"/>
      </colorScale>
    </cfRule>
  </conditionalFormatting>
  <conditionalFormatting sqref="A43">
    <cfRule type="colorScale" priority="40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9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8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7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6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5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3">
      <colorScale>
        <cfvo type="num" val="2"/>
        <cfvo type="num" val="7.5"/>
        <color theme="9" tint="0.39997558519241921"/>
        <color rgb="FF99FF66"/>
      </colorScale>
    </cfRule>
  </conditionalFormatting>
  <conditionalFormatting sqref="L108">
    <cfRule type="colorScale" priority="34">
      <colorScale>
        <cfvo type="num" val="2"/>
        <cfvo type="num" val="7.5"/>
        <color theme="9" tint="0.39997558519241921"/>
        <color rgb="FF99FF66"/>
      </colorScale>
    </cfRule>
  </conditionalFormatting>
  <conditionalFormatting sqref="L75">
    <cfRule type="colorScale" priority="32">
      <colorScale>
        <cfvo type="num" val="2"/>
        <cfvo type="num" val="7.5"/>
        <color theme="9" tint="0.39997558519241921"/>
        <color rgb="FF99FF66"/>
      </colorScale>
    </cfRule>
  </conditionalFormatting>
  <conditionalFormatting sqref="L75">
    <cfRule type="colorScale" priority="31">
      <colorScale>
        <cfvo type="num" val="2"/>
        <cfvo type="num" val="7.5"/>
        <color theme="9" tint="0.39997558519241921"/>
        <color rgb="FF99FF66"/>
      </colorScale>
    </cfRule>
  </conditionalFormatting>
  <conditionalFormatting sqref="L75">
    <cfRule type="colorScale" priority="30">
      <colorScale>
        <cfvo type="num" val="2"/>
        <cfvo type="num" val="7.5"/>
        <color theme="9" tint="0.39997558519241921"/>
        <color rgb="FF99FF66"/>
      </colorScale>
    </cfRule>
  </conditionalFormatting>
  <conditionalFormatting sqref="L75">
    <cfRule type="colorScale" priority="29">
      <colorScale>
        <cfvo type="num" val="2"/>
        <cfvo type="num" val="7.5"/>
        <color theme="9" tint="0.39997558519241921"/>
        <color rgb="FF99FF66"/>
      </colorScale>
    </cfRule>
  </conditionalFormatting>
  <conditionalFormatting sqref="A72">
    <cfRule type="colorScale" priority="28">
      <colorScale>
        <cfvo type="num" val="2"/>
        <cfvo type="num" val="7.5"/>
        <color theme="9" tint="0.39997558519241921"/>
        <color rgb="FF99FF66"/>
      </colorScale>
    </cfRule>
  </conditionalFormatting>
  <conditionalFormatting sqref="A78">
    <cfRule type="colorScale" priority="27">
      <colorScale>
        <cfvo type="num" val="2"/>
        <cfvo type="num" val="7.5"/>
        <color theme="9" tint="0.39997558519241921"/>
        <color rgb="FF99FF66"/>
      </colorScale>
    </cfRule>
  </conditionalFormatting>
  <conditionalFormatting sqref="B78">
    <cfRule type="colorScale" priority="26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5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4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3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2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1">
      <colorScale>
        <cfvo type="num" val="2"/>
        <cfvo type="num" val="7.5"/>
        <color theme="9" tint="0.39997558519241921"/>
        <color rgb="FF99FF66"/>
      </colorScale>
    </cfRule>
  </conditionalFormatting>
  <conditionalFormatting sqref="L96">
    <cfRule type="colorScale" priority="20">
      <colorScale>
        <cfvo type="num" val="2"/>
        <cfvo type="num" val="7.5"/>
        <color theme="9" tint="0.39997558519241921"/>
        <color rgb="FF99FF66"/>
      </colorScale>
    </cfRule>
  </conditionalFormatting>
  <conditionalFormatting sqref="A60">
    <cfRule type="colorScale" priority="19">
      <colorScale>
        <cfvo type="num" val="2"/>
        <cfvo type="num" val="7.5"/>
        <color theme="9" tint="0.39997558519241921"/>
        <color rgb="FF99FF66"/>
      </colorScale>
    </cfRule>
  </conditionalFormatting>
  <conditionalFormatting sqref="A73">
    <cfRule type="colorScale" priority="18">
      <colorScale>
        <cfvo type="num" val="2"/>
        <cfvo type="num" val="7.5"/>
        <color theme="9" tint="0.39997558519241921"/>
        <color rgb="FF99FF66"/>
      </colorScale>
    </cfRule>
  </conditionalFormatting>
  <conditionalFormatting sqref="S124:S126">
    <cfRule type="cellIs" dxfId="74" priority="17" operator="greaterThan">
      <formula>6</formula>
    </cfRule>
  </conditionalFormatting>
  <conditionalFormatting sqref="A55">
    <cfRule type="colorScale" priority="15">
      <colorScale>
        <cfvo type="num" val="2"/>
        <cfvo type="num" val="7.5"/>
        <color theme="9" tint="0.39997558519241921"/>
        <color rgb="FF99FF66"/>
      </colorScale>
    </cfRule>
  </conditionalFormatting>
  <conditionalFormatting sqref="A54">
    <cfRule type="colorScale" priority="14">
      <colorScale>
        <cfvo type="num" val="2"/>
        <cfvo type="num" val="7.5"/>
        <color theme="9" tint="0.39997558519241921"/>
        <color rgb="FF99FF66"/>
      </colorScale>
    </cfRule>
  </conditionalFormatting>
  <conditionalFormatting sqref="L91">
    <cfRule type="colorScale" priority="13">
      <colorScale>
        <cfvo type="num" val="2"/>
        <cfvo type="num" val="7.5"/>
        <color theme="9" tint="0.39997558519241921"/>
        <color rgb="FF99FF66"/>
      </colorScale>
    </cfRule>
  </conditionalFormatting>
  <conditionalFormatting sqref="L91">
    <cfRule type="colorScale" priority="12">
      <colorScale>
        <cfvo type="num" val="2"/>
        <cfvo type="num" val="7.5"/>
        <color theme="9" tint="0.39997558519241921"/>
        <color rgb="FF99FF66"/>
      </colorScale>
    </cfRule>
  </conditionalFormatting>
  <conditionalFormatting sqref="L113">
    <cfRule type="colorScale" priority="11">
      <colorScale>
        <cfvo type="num" val="2"/>
        <cfvo type="num" val="7.5"/>
        <color theme="9" tint="0.39997558519241921"/>
        <color rgb="FF99FF66"/>
      </colorScale>
    </cfRule>
  </conditionalFormatting>
  <conditionalFormatting sqref="L113">
    <cfRule type="colorScale" priority="10">
      <colorScale>
        <cfvo type="num" val="2"/>
        <cfvo type="num" val="7.5"/>
        <color theme="9" tint="0.39997558519241921"/>
        <color rgb="FF99FF66"/>
      </colorScale>
    </cfRule>
  </conditionalFormatting>
  <conditionalFormatting sqref="A79">
    <cfRule type="colorScale" priority="8">
      <colorScale>
        <cfvo type="num" val="2"/>
        <cfvo type="num" val="7.5"/>
        <color theme="9" tint="0.39997558519241921"/>
        <color rgb="FF99FF66"/>
      </colorScale>
    </cfRule>
  </conditionalFormatting>
  <conditionalFormatting sqref="L89">
    <cfRule type="colorScale" priority="7">
      <colorScale>
        <cfvo type="num" val="2"/>
        <cfvo type="num" val="7.5"/>
        <color theme="9" tint="0.39997558519241921"/>
        <color rgb="FF99FF66"/>
      </colorScale>
    </cfRule>
  </conditionalFormatting>
  <conditionalFormatting sqref="L89">
    <cfRule type="colorScale" priority="6">
      <colorScale>
        <cfvo type="num" val="2"/>
        <cfvo type="num" val="7.5"/>
        <color theme="9" tint="0.39997558519241921"/>
        <color rgb="FF99FF66"/>
      </colorScale>
    </cfRule>
  </conditionalFormatting>
  <conditionalFormatting sqref="L39">
    <cfRule type="colorScale" priority="5">
      <colorScale>
        <cfvo type="num" val="2"/>
        <cfvo type="num" val="7.5"/>
        <color theme="9" tint="0.39997558519241921"/>
        <color rgb="FF99FF66"/>
      </colorScale>
    </cfRule>
  </conditionalFormatting>
  <pageMargins left="0.22" right="0.12" top="0.49" bottom="0.17" header="0.3" footer="0.14000000000000001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4"/>
  <sheetViews>
    <sheetView tabSelected="1" view="pageBreakPreview" topLeftCell="A4" zoomScaleNormal="100" zoomScaleSheetLayoutView="100" workbookViewId="0">
      <selection activeCell="BQ16" sqref="BQ16"/>
    </sheetView>
  </sheetViews>
  <sheetFormatPr defaultRowHeight="12.75" x14ac:dyDescent="0.2"/>
  <cols>
    <col min="1" max="23" width="4.28515625" customWidth="1"/>
    <col min="24" max="26" width="4.28515625" hidden="1" customWidth="1"/>
    <col min="27" max="27" width="3.7109375" hidden="1" customWidth="1"/>
    <col min="28" max="31" width="4.28515625" hidden="1" customWidth="1"/>
    <col min="32" max="32" width="4.28515625" customWidth="1"/>
    <col min="33" max="64" width="4.28515625" hidden="1" customWidth="1"/>
    <col min="65" max="107" width="4.28515625" customWidth="1"/>
  </cols>
  <sheetData>
    <row r="1" spans="1:63" x14ac:dyDescent="0.2">
      <c r="X1" s="398"/>
      <c r="Y1" s="398"/>
      <c r="Z1" s="398"/>
      <c r="AA1" s="398"/>
      <c r="AB1" s="398"/>
      <c r="AC1" s="398"/>
      <c r="AD1" s="398"/>
      <c r="AE1" s="398"/>
    </row>
    <row r="2" spans="1:63" ht="18" x14ac:dyDescent="0.25">
      <c r="A2" s="685" t="s">
        <v>461</v>
      </c>
      <c r="B2" s="679"/>
      <c r="C2" s="679"/>
      <c r="D2" s="679"/>
      <c r="E2" s="679"/>
      <c r="F2" s="398"/>
      <c r="G2" s="398"/>
      <c r="P2" s="596" t="s">
        <v>460</v>
      </c>
      <c r="Q2" s="596"/>
      <c r="R2" s="596"/>
      <c r="S2" s="596"/>
      <c r="T2" s="596"/>
      <c r="U2" s="596"/>
      <c r="X2" s="398"/>
      <c r="Y2" s="398"/>
      <c r="Z2" s="398"/>
      <c r="AA2" s="398"/>
      <c r="AB2" s="398"/>
      <c r="AC2" s="398"/>
      <c r="AD2" s="398"/>
      <c r="AE2" s="398"/>
    </row>
    <row r="3" spans="1:63" ht="14.25" customHeight="1" x14ac:dyDescent="0.2">
      <c r="A3" s="808" t="s">
        <v>491</v>
      </c>
      <c r="B3" s="809"/>
      <c r="C3" s="809"/>
      <c r="D3" s="809"/>
      <c r="E3" s="810"/>
      <c r="N3" s="836"/>
      <c r="O3" s="398"/>
      <c r="P3" s="398"/>
      <c r="Q3" s="398"/>
      <c r="R3" s="398"/>
      <c r="S3" s="398"/>
      <c r="T3" s="398"/>
      <c r="U3" s="398"/>
      <c r="V3" s="398"/>
      <c r="X3" s="398"/>
      <c r="Y3" s="398"/>
      <c r="Z3" s="398"/>
      <c r="AA3" s="398"/>
      <c r="AB3" s="398"/>
      <c r="AC3" s="398"/>
      <c r="AD3" s="398"/>
      <c r="AE3" s="398"/>
    </row>
    <row r="4" spans="1:63" x14ac:dyDescent="0.2">
      <c r="A4" s="811"/>
      <c r="B4" s="812"/>
      <c r="C4" s="812"/>
      <c r="D4" s="812"/>
      <c r="E4" s="813"/>
      <c r="N4" s="836"/>
      <c r="O4" s="398"/>
      <c r="P4" s="398"/>
      <c r="Q4" s="398"/>
      <c r="R4" s="398"/>
      <c r="S4" s="398"/>
      <c r="T4" s="398"/>
      <c r="U4" s="398"/>
      <c r="V4" s="398"/>
      <c r="X4" s="398"/>
      <c r="Y4" s="398"/>
      <c r="Z4" s="398"/>
      <c r="AA4" s="398"/>
      <c r="AB4" s="398"/>
      <c r="AC4" s="398"/>
      <c r="AD4" s="398"/>
      <c r="AE4" s="398"/>
    </row>
    <row r="5" spans="1:63" x14ac:dyDescent="0.2">
      <c r="A5" s="817"/>
      <c r="B5" s="817"/>
      <c r="C5" s="817"/>
      <c r="D5" s="817"/>
      <c r="E5" s="817"/>
      <c r="F5" s="17"/>
      <c r="G5" s="17"/>
      <c r="H5" s="820" t="s">
        <v>325</v>
      </c>
      <c r="I5" s="820"/>
      <c r="J5" s="645" t="s">
        <v>328</v>
      </c>
      <c r="K5" s="820" t="s">
        <v>326</v>
      </c>
      <c r="L5" s="820"/>
      <c r="M5" s="645" t="s">
        <v>189</v>
      </c>
      <c r="N5" s="17"/>
      <c r="O5" s="17"/>
      <c r="P5" s="17"/>
      <c r="Q5" s="17"/>
      <c r="R5" s="646" t="s">
        <v>492</v>
      </c>
      <c r="S5" s="17"/>
      <c r="T5" s="17"/>
      <c r="U5" s="17"/>
      <c r="V5" s="17"/>
      <c r="W5" s="17"/>
      <c r="X5" s="398"/>
      <c r="Y5" s="398"/>
      <c r="Z5" s="398"/>
      <c r="AA5" s="398"/>
      <c r="AB5" s="398"/>
      <c r="AC5" s="398"/>
      <c r="AD5" s="398"/>
      <c r="AE5" s="398"/>
    </row>
    <row r="6" spans="1:63" ht="12.75" customHeight="1" x14ac:dyDescent="0.2">
      <c r="A6" s="818"/>
      <c r="B6" s="818"/>
      <c r="C6" s="818"/>
      <c r="D6" s="818"/>
      <c r="E6" s="818"/>
      <c r="F6" s="823" t="s">
        <v>111</v>
      </c>
      <c r="G6" s="823"/>
      <c r="H6" s="566" t="s">
        <v>4</v>
      </c>
      <c r="I6" s="566" t="s">
        <v>6</v>
      </c>
      <c r="J6" s="647" t="s">
        <v>309</v>
      </c>
      <c r="K6" s="647" t="s">
        <v>4</v>
      </c>
      <c r="L6" s="566" t="s">
        <v>6</v>
      </c>
      <c r="M6" s="647" t="s">
        <v>190</v>
      </c>
      <c r="N6" s="815" t="s">
        <v>9</v>
      </c>
      <c r="O6" s="815"/>
      <c r="P6" s="815"/>
      <c r="Q6" s="565"/>
      <c r="R6" s="565" t="s">
        <v>310</v>
      </c>
      <c r="S6" s="565"/>
      <c r="T6" s="565"/>
      <c r="U6" s="565"/>
      <c r="V6" s="565"/>
      <c r="W6" s="565"/>
      <c r="X6" s="398"/>
      <c r="Y6" s="398"/>
      <c r="Z6" s="398"/>
      <c r="AA6" s="398"/>
      <c r="AB6" s="398"/>
      <c r="AC6" s="398"/>
      <c r="AD6" s="398"/>
      <c r="AE6" s="398"/>
    </row>
    <row r="7" spans="1:63" ht="15" x14ac:dyDescent="0.25">
      <c r="A7" s="814" t="s">
        <v>445</v>
      </c>
      <c r="B7" s="814"/>
      <c r="C7" s="814"/>
      <c r="D7" s="814"/>
      <c r="E7" s="814"/>
      <c r="F7" s="829">
        <f>H7/(H7+I7)</f>
        <v>0.63636363636363635</v>
      </c>
      <c r="G7" s="829"/>
      <c r="H7" s="695">
        <f>I107</f>
        <v>35</v>
      </c>
      <c r="I7" s="695">
        <f>J107</f>
        <v>20</v>
      </c>
      <c r="J7" s="696" t="s">
        <v>465</v>
      </c>
      <c r="K7" s="697">
        <f>N107</f>
        <v>165</v>
      </c>
      <c r="L7" s="697">
        <f>O107</f>
        <v>116</v>
      </c>
      <c r="M7" s="698">
        <f>H107</f>
        <v>5.333333333333333</v>
      </c>
      <c r="N7" s="816" t="s">
        <v>77</v>
      </c>
      <c r="O7" s="816"/>
      <c r="P7" s="816"/>
      <c r="Q7" s="816"/>
      <c r="R7" s="814" t="s">
        <v>496</v>
      </c>
      <c r="S7" s="814"/>
      <c r="T7" s="814"/>
      <c r="U7" s="814"/>
      <c r="V7" s="814"/>
      <c r="W7" s="814"/>
      <c r="X7" s="398"/>
      <c r="Y7" s="398"/>
      <c r="Z7" s="398"/>
      <c r="AA7" s="398"/>
      <c r="AB7" s="398"/>
      <c r="AC7" s="398"/>
      <c r="AD7" s="398"/>
      <c r="AE7" s="398"/>
    </row>
    <row r="8" spans="1:63" ht="15" x14ac:dyDescent="0.25">
      <c r="A8" s="814" t="s">
        <v>334</v>
      </c>
      <c r="B8" s="814"/>
      <c r="C8" s="814"/>
      <c r="D8" s="814"/>
      <c r="E8" s="814"/>
      <c r="F8" s="829">
        <f t="shared" ref="F8" si="0">H8/(H8+I8)</f>
        <v>0.58333333333333337</v>
      </c>
      <c r="G8" s="829"/>
      <c r="H8" s="695">
        <f>I181</f>
        <v>35</v>
      </c>
      <c r="I8" s="695">
        <f>J181</f>
        <v>25</v>
      </c>
      <c r="J8" s="696" t="s">
        <v>304</v>
      </c>
      <c r="K8" s="697">
        <f>N181</f>
        <v>153</v>
      </c>
      <c r="L8" s="697">
        <f>O181</f>
        <v>144</v>
      </c>
      <c r="M8" s="698">
        <f>H181</f>
        <v>4.6111111111111107</v>
      </c>
      <c r="N8" s="816" t="s">
        <v>372</v>
      </c>
      <c r="O8" s="816"/>
      <c r="P8" s="816"/>
      <c r="Q8" s="816"/>
      <c r="R8" s="831" t="s">
        <v>465</v>
      </c>
      <c r="S8" s="831"/>
      <c r="T8" s="831"/>
      <c r="U8" s="831"/>
      <c r="V8" s="831"/>
      <c r="W8" s="831"/>
    </row>
    <row r="9" spans="1:63" ht="15" x14ac:dyDescent="0.25">
      <c r="A9" s="814" t="s">
        <v>369</v>
      </c>
      <c r="B9" s="814"/>
      <c r="C9" s="814"/>
      <c r="D9" s="814"/>
      <c r="E9" s="814"/>
      <c r="F9" s="822">
        <f>H9/(H9+I9)</f>
        <v>0.58333333333333337</v>
      </c>
      <c r="G9" s="822"/>
      <c r="H9" s="695">
        <f>I125</f>
        <v>35</v>
      </c>
      <c r="I9" s="695">
        <f>J125</f>
        <v>25</v>
      </c>
      <c r="J9" s="696" t="s">
        <v>70</v>
      </c>
      <c r="K9" s="697">
        <f>N125</f>
        <v>160</v>
      </c>
      <c r="L9" s="697">
        <f>O125</f>
        <v>147</v>
      </c>
      <c r="M9" s="698">
        <f>H125</f>
        <v>4.8888888888888893</v>
      </c>
      <c r="N9" s="816" t="s">
        <v>450</v>
      </c>
      <c r="O9" s="816"/>
      <c r="P9" s="816"/>
      <c r="Q9" s="816"/>
      <c r="R9" s="825" t="s">
        <v>494</v>
      </c>
      <c r="S9" s="825"/>
      <c r="T9" s="825"/>
      <c r="U9" s="825"/>
      <c r="V9" s="825"/>
      <c r="W9" s="825"/>
    </row>
    <row r="10" spans="1:63" ht="15" x14ac:dyDescent="0.25">
      <c r="A10" s="832" t="s">
        <v>361</v>
      </c>
      <c r="B10" s="832"/>
      <c r="C10" s="832"/>
      <c r="D10" s="832"/>
      <c r="E10" s="832"/>
      <c r="F10" s="822">
        <f t="shared" ref="F10" si="1">H10/(H10+I10)</f>
        <v>0.56666666666666665</v>
      </c>
      <c r="G10" s="822"/>
      <c r="H10" s="699">
        <f>I217</f>
        <v>34</v>
      </c>
      <c r="I10" s="700">
        <f>J217</f>
        <v>26</v>
      </c>
      <c r="J10" s="701" t="s">
        <v>69</v>
      </c>
      <c r="K10" s="702">
        <f>N217</f>
        <v>152</v>
      </c>
      <c r="L10" s="702">
        <f>O217</f>
        <v>132</v>
      </c>
      <c r="M10" s="703">
        <f>H217</f>
        <v>5.2222222222222223</v>
      </c>
      <c r="N10" s="830" t="s">
        <v>374</v>
      </c>
      <c r="O10" s="830"/>
      <c r="P10" s="830"/>
      <c r="Q10" s="830"/>
      <c r="R10" s="828" t="s">
        <v>493</v>
      </c>
      <c r="S10" s="828"/>
      <c r="T10" s="828"/>
      <c r="U10" s="828"/>
      <c r="V10" s="828"/>
      <c r="W10" s="828"/>
    </row>
    <row r="11" spans="1:63" ht="15" x14ac:dyDescent="0.25">
      <c r="A11" s="711" t="s">
        <v>370</v>
      </c>
      <c r="B11" s="711"/>
      <c r="C11" s="711"/>
      <c r="D11" s="711"/>
      <c r="E11" s="711"/>
      <c r="F11" s="822">
        <f>H11/(H11+I11)</f>
        <v>0.51666666666666672</v>
      </c>
      <c r="G11" s="822"/>
      <c r="H11" s="716">
        <f>I89</f>
        <v>31</v>
      </c>
      <c r="I11" s="716">
        <f>J89</f>
        <v>29</v>
      </c>
      <c r="J11" s="696" t="s">
        <v>303</v>
      </c>
      <c r="K11" s="697">
        <f>N89</f>
        <v>156</v>
      </c>
      <c r="L11" s="697">
        <f>O89</f>
        <v>166</v>
      </c>
      <c r="M11" s="698">
        <f>H89</f>
        <v>4.666666666666667</v>
      </c>
      <c r="N11" s="712" t="s">
        <v>332</v>
      </c>
      <c r="O11" s="712"/>
      <c r="P11" s="712"/>
      <c r="Q11" s="712"/>
      <c r="R11" s="825" t="s">
        <v>317</v>
      </c>
      <c r="S11" s="825"/>
      <c r="T11" s="825"/>
      <c r="U11" s="825"/>
      <c r="V11" s="825"/>
      <c r="W11" s="825"/>
    </row>
    <row r="12" spans="1:63" ht="15" x14ac:dyDescent="0.25">
      <c r="A12" s="715" t="s">
        <v>211</v>
      </c>
      <c r="B12" s="715"/>
      <c r="C12" s="715"/>
      <c r="D12" s="715"/>
      <c r="E12" s="715"/>
      <c r="F12" s="821">
        <f>H12/(H12+I12)</f>
        <v>0.48333333333333334</v>
      </c>
      <c r="G12" s="821"/>
      <c r="H12" s="710">
        <f>I237</f>
        <v>29</v>
      </c>
      <c r="I12" s="710">
        <f>J237</f>
        <v>31</v>
      </c>
      <c r="J12" s="707" t="s">
        <v>69</v>
      </c>
      <c r="K12" s="708">
        <f>N237</f>
        <v>163</v>
      </c>
      <c r="L12" s="708">
        <f>O237</f>
        <v>154</v>
      </c>
      <c r="M12" s="709">
        <f>H237</f>
        <v>5.333333333333333</v>
      </c>
      <c r="N12" s="717" t="s">
        <v>441</v>
      </c>
      <c r="O12" s="714"/>
      <c r="P12" s="714"/>
      <c r="Q12" s="714"/>
      <c r="R12" s="803" t="s">
        <v>497</v>
      </c>
      <c r="S12" s="803"/>
      <c r="T12" s="803"/>
      <c r="U12" s="803"/>
      <c r="V12" s="803"/>
      <c r="W12" s="803"/>
      <c r="BE12" s="398"/>
      <c r="BF12" s="398"/>
      <c r="BG12" s="398"/>
      <c r="BH12" s="398"/>
      <c r="BI12" s="398"/>
      <c r="BJ12" s="398"/>
      <c r="BK12" s="398"/>
    </row>
    <row r="13" spans="1:63" ht="15" x14ac:dyDescent="0.25">
      <c r="A13" s="803" t="s">
        <v>333</v>
      </c>
      <c r="B13" s="803"/>
      <c r="C13" s="803"/>
      <c r="D13" s="803"/>
      <c r="E13" s="803"/>
      <c r="F13" s="819">
        <f t="shared" ref="F13" si="2">H13/(H13+I13)</f>
        <v>0.48333333333333334</v>
      </c>
      <c r="G13" s="819"/>
      <c r="H13" s="710">
        <f>I162</f>
        <v>29</v>
      </c>
      <c r="I13" s="710">
        <f>J162</f>
        <v>31</v>
      </c>
      <c r="J13" s="835" t="s">
        <v>506</v>
      </c>
      <c r="K13" s="708">
        <f>N162</f>
        <v>151</v>
      </c>
      <c r="L13" s="708">
        <f>O162</f>
        <v>159</v>
      </c>
      <c r="M13" s="709">
        <f>H162</f>
        <v>4.6875</v>
      </c>
      <c r="N13" s="827" t="s">
        <v>373</v>
      </c>
      <c r="O13" s="827"/>
      <c r="P13" s="827"/>
      <c r="Q13" s="827"/>
      <c r="R13" s="826" t="s">
        <v>300</v>
      </c>
      <c r="S13" s="826"/>
      <c r="T13" s="826"/>
      <c r="U13" s="826"/>
      <c r="V13" s="826"/>
      <c r="W13" s="826"/>
    </row>
    <row r="14" spans="1:63" ht="15" x14ac:dyDescent="0.25">
      <c r="A14" s="803" t="s">
        <v>444</v>
      </c>
      <c r="B14" s="803"/>
      <c r="C14" s="803"/>
      <c r="D14" s="803"/>
      <c r="E14" s="803"/>
      <c r="F14" s="819">
        <f t="shared" ref="F14" si="3">H14/(H14+I14)</f>
        <v>0.47272727272727272</v>
      </c>
      <c r="G14" s="819"/>
      <c r="H14" s="710">
        <f>I48</f>
        <v>26</v>
      </c>
      <c r="I14" s="710">
        <f>J48</f>
        <v>29</v>
      </c>
      <c r="J14" s="835" t="s">
        <v>505</v>
      </c>
      <c r="K14" s="708">
        <f>N48</f>
        <v>139</v>
      </c>
      <c r="L14" s="708">
        <f>O48</f>
        <v>132</v>
      </c>
      <c r="M14" s="709">
        <f>H48</f>
        <v>4.7777777777777777</v>
      </c>
      <c r="N14" s="833" t="s">
        <v>450</v>
      </c>
      <c r="O14" s="833"/>
      <c r="P14" s="833"/>
      <c r="Q14" s="833"/>
      <c r="R14" s="803" t="s">
        <v>499</v>
      </c>
      <c r="S14" s="803"/>
      <c r="T14" s="803"/>
      <c r="U14" s="803"/>
      <c r="V14" s="803"/>
      <c r="W14" s="803"/>
    </row>
    <row r="15" spans="1:63" ht="15" x14ac:dyDescent="0.25">
      <c r="A15" s="715" t="s">
        <v>329</v>
      </c>
      <c r="B15" s="715"/>
      <c r="C15" s="715"/>
      <c r="D15" s="715"/>
      <c r="E15" s="715"/>
      <c r="F15" s="821">
        <f t="shared" ref="F15" si="4">H15/(H15+I15)</f>
        <v>0.46666666666666667</v>
      </c>
      <c r="G15" s="821"/>
      <c r="H15" s="710">
        <f>I70</f>
        <v>28</v>
      </c>
      <c r="I15" s="710">
        <f>J70</f>
        <v>32</v>
      </c>
      <c r="J15" s="707" t="s">
        <v>70</v>
      </c>
      <c r="K15" s="708">
        <f>N70</f>
        <v>155</v>
      </c>
      <c r="L15" s="708">
        <f>O70</f>
        <v>152</v>
      </c>
      <c r="M15" s="709">
        <f>H70</f>
        <v>4.6111111111111107</v>
      </c>
      <c r="N15" s="713" t="s">
        <v>332</v>
      </c>
      <c r="O15" s="713"/>
      <c r="P15" s="713"/>
      <c r="Q15" s="713"/>
      <c r="R15" s="803" t="s">
        <v>498</v>
      </c>
      <c r="S15" s="803"/>
      <c r="T15" s="803"/>
      <c r="U15" s="803"/>
      <c r="V15" s="803"/>
      <c r="W15" s="803"/>
      <c r="X15" s="398"/>
    </row>
    <row r="16" spans="1:63" ht="15" x14ac:dyDescent="0.25">
      <c r="A16" s="803" t="s">
        <v>368</v>
      </c>
      <c r="B16" s="803"/>
      <c r="C16" s="803"/>
      <c r="D16" s="803"/>
      <c r="E16" s="803"/>
      <c r="F16" s="819">
        <f>H16/(H16+I16)</f>
        <v>0.38333333333333336</v>
      </c>
      <c r="G16" s="819"/>
      <c r="H16" s="710">
        <f>I199</f>
        <v>23</v>
      </c>
      <c r="I16" s="710">
        <f>J199</f>
        <v>37</v>
      </c>
      <c r="J16" s="707" t="s">
        <v>488</v>
      </c>
      <c r="K16" s="708">
        <f>N199</f>
        <v>135</v>
      </c>
      <c r="L16" s="708">
        <f>O199</f>
        <v>171</v>
      </c>
      <c r="M16" s="709">
        <f>H199</f>
        <v>4.666666666666667</v>
      </c>
      <c r="N16" s="827" t="s">
        <v>77</v>
      </c>
      <c r="O16" s="827"/>
      <c r="P16" s="827"/>
      <c r="Q16" s="827"/>
      <c r="R16" s="826" t="s">
        <v>495</v>
      </c>
      <c r="S16" s="826"/>
      <c r="T16" s="826"/>
      <c r="U16" s="826"/>
      <c r="V16" s="826"/>
      <c r="W16" s="826"/>
    </row>
    <row r="17" spans="1:31" ht="15" x14ac:dyDescent="0.25">
      <c r="A17" s="803" t="s">
        <v>356</v>
      </c>
      <c r="B17" s="803"/>
      <c r="C17" s="803"/>
      <c r="D17" s="803"/>
      <c r="E17" s="803"/>
      <c r="F17" s="819">
        <f>H17/(H17+I17)</f>
        <v>0.33333333333333331</v>
      </c>
      <c r="G17" s="819"/>
      <c r="H17" s="710">
        <f>I143</f>
        <v>20</v>
      </c>
      <c r="I17" s="710">
        <f>J143</f>
        <v>40</v>
      </c>
      <c r="J17" s="707" t="s">
        <v>70</v>
      </c>
      <c r="K17" s="708">
        <f>N143</f>
        <v>123</v>
      </c>
      <c r="L17" s="708">
        <f>O143</f>
        <v>179</v>
      </c>
      <c r="M17" s="709">
        <f>H143</f>
        <v>4.333333333333333</v>
      </c>
      <c r="N17" s="827" t="s">
        <v>356</v>
      </c>
      <c r="O17" s="827"/>
      <c r="P17" s="827"/>
      <c r="Q17" s="827"/>
      <c r="R17" s="803" t="s">
        <v>500</v>
      </c>
      <c r="S17" s="803"/>
      <c r="T17" s="803"/>
      <c r="U17" s="803"/>
      <c r="V17" s="803"/>
      <c r="W17" s="803"/>
    </row>
    <row r="18" spans="1:31" x14ac:dyDescent="0.2">
      <c r="A18" s="807"/>
      <c r="B18" s="807"/>
      <c r="C18" s="807"/>
      <c r="D18" s="807"/>
      <c r="E18" s="807"/>
      <c r="F18" s="786"/>
      <c r="G18" s="786"/>
      <c r="H18" s="644">
        <f>SUM(H7:H17)</f>
        <v>325</v>
      </c>
      <c r="I18" s="644">
        <f>SUM(I7:I17)</f>
        <v>325</v>
      </c>
      <c r="J18" s="594"/>
      <c r="K18" s="644">
        <f>SUM(K7:K17)</f>
        <v>1652</v>
      </c>
      <c r="L18" s="644">
        <f>SUM(L7:L17)</f>
        <v>1652</v>
      </c>
      <c r="M18" s="681">
        <f>AVERAGE(M7:M17)</f>
        <v>4.8301767676767673</v>
      </c>
      <c r="N18" s="786"/>
      <c r="O18" s="786"/>
      <c r="P18" s="786"/>
      <c r="Q18" s="786"/>
      <c r="R18" s="786"/>
      <c r="S18" s="786"/>
      <c r="T18" s="786"/>
      <c r="U18" s="786"/>
      <c r="V18" s="786"/>
      <c r="W18" s="786"/>
      <c r="X18" s="398"/>
      <c r="Y18" s="398"/>
      <c r="Z18" s="398"/>
      <c r="AA18" s="398"/>
      <c r="AB18" s="398"/>
      <c r="AC18" s="398"/>
      <c r="AD18" s="398"/>
      <c r="AE18" s="398"/>
    </row>
    <row r="19" spans="1:31" x14ac:dyDescent="0.2">
      <c r="A19" s="666"/>
      <c r="B19" s="666"/>
      <c r="C19" s="666"/>
      <c r="D19" s="666"/>
      <c r="E19" s="666"/>
      <c r="F19" s="666"/>
      <c r="G19" s="666"/>
      <c r="H19" s="666"/>
      <c r="I19" s="667"/>
      <c r="J19" s="667"/>
      <c r="K19" s="667"/>
      <c r="L19" s="667"/>
      <c r="M19" s="667"/>
      <c r="N19" s="666"/>
      <c r="O19" s="666"/>
      <c r="P19" s="666"/>
      <c r="Q19" s="666"/>
      <c r="R19" s="666"/>
      <c r="S19" s="666"/>
      <c r="T19" s="666"/>
      <c r="U19" s="666"/>
      <c r="V19" s="666"/>
      <c r="W19" s="666"/>
      <c r="X19" s="398"/>
      <c r="Y19" s="398"/>
      <c r="Z19" s="398"/>
      <c r="AA19" s="398"/>
      <c r="AB19" s="398"/>
      <c r="AC19" s="398"/>
      <c r="AD19" s="398"/>
      <c r="AE19" s="398"/>
    </row>
    <row r="20" spans="1:31" x14ac:dyDescent="0.2">
      <c r="A20" s="804" t="s">
        <v>480</v>
      </c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  <c r="M20" s="804"/>
      <c r="N20" s="804"/>
      <c r="O20" s="804"/>
      <c r="P20" s="804"/>
      <c r="Q20" s="804"/>
      <c r="R20" s="804"/>
      <c r="S20" s="804"/>
      <c r="T20" s="804"/>
      <c r="U20" s="804"/>
      <c r="V20" s="804"/>
      <c r="W20" s="804"/>
      <c r="X20" s="398"/>
      <c r="Y20" s="398"/>
      <c r="Z20" s="398"/>
      <c r="AA20" s="398"/>
      <c r="AB20" s="398"/>
      <c r="AC20" s="398"/>
      <c r="AD20" s="398"/>
      <c r="AE20" s="398"/>
    </row>
    <row r="21" spans="1:31" x14ac:dyDescent="0.2">
      <c r="A21" s="804" t="s">
        <v>479</v>
      </c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4"/>
      <c r="R21" s="804"/>
      <c r="S21" s="804"/>
      <c r="T21" s="804"/>
      <c r="U21" s="804"/>
      <c r="V21" s="804"/>
      <c r="W21" s="804"/>
      <c r="X21" s="398"/>
      <c r="Y21" s="398"/>
      <c r="Z21" s="398"/>
      <c r="AA21" s="398"/>
      <c r="AB21" s="398"/>
      <c r="AC21" s="398"/>
      <c r="AD21" s="398"/>
      <c r="AE21" s="398"/>
    </row>
    <row r="22" spans="1:31" x14ac:dyDescent="0.2">
      <c r="A22" s="704"/>
      <c r="B22" s="704"/>
      <c r="C22" s="704"/>
      <c r="D22" s="704"/>
      <c r="E22" s="704"/>
      <c r="F22" s="704"/>
      <c r="G22" s="704"/>
      <c r="H22" s="704"/>
      <c r="I22" s="704"/>
      <c r="J22" s="704"/>
      <c r="K22" s="704"/>
      <c r="L22" s="704"/>
      <c r="M22" s="704"/>
      <c r="N22" s="704"/>
      <c r="O22" s="704"/>
      <c r="P22" s="704"/>
      <c r="Q22" s="704"/>
      <c r="R22" s="704"/>
      <c r="S22" s="704"/>
      <c r="T22" s="704"/>
      <c r="U22" s="704"/>
      <c r="V22" s="704"/>
      <c r="W22" s="704"/>
      <c r="X22" s="398"/>
      <c r="Y22" s="398"/>
      <c r="Z22" s="398"/>
      <c r="AA22" s="398"/>
      <c r="AB22" s="398"/>
      <c r="AC22" s="398"/>
      <c r="AD22" s="398"/>
      <c r="AE22" s="398"/>
    </row>
    <row r="23" spans="1:31" x14ac:dyDescent="0.2">
      <c r="A23" s="706" t="s">
        <v>504</v>
      </c>
      <c r="B23" s="705"/>
      <c r="C23" s="705"/>
      <c r="D23" s="705"/>
      <c r="E23" s="705"/>
      <c r="F23" s="705"/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  <c r="R23" s="705"/>
      <c r="S23" s="705"/>
      <c r="T23" s="705"/>
      <c r="U23" s="705"/>
      <c r="V23" s="705"/>
      <c r="W23" s="705"/>
      <c r="X23" s="398"/>
      <c r="Y23" s="398"/>
      <c r="Z23" s="398"/>
      <c r="AA23" s="398"/>
      <c r="AB23" s="398"/>
      <c r="AC23" s="398"/>
      <c r="AD23" s="398"/>
      <c r="AE23" s="398"/>
    </row>
    <row r="24" spans="1:31" x14ac:dyDescent="0.2">
      <c r="X24" s="398"/>
      <c r="Y24" s="398"/>
      <c r="Z24" s="398"/>
      <c r="AA24" s="398"/>
      <c r="AB24" s="398"/>
      <c r="AC24" s="398"/>
      <c r="AD24" s="398"/>
      <c r="AE24" s="398"/>
    </row>
    <row r="25" spans="1:31" x14ac:dyDescent="0.2">
      <c r="A25" s="805" t="s">
        <v>434</v>
      </c>
      <c r="B25" s="805"/>
      <c r="C25" s="805"/>
      <c r="D25" s="805"/>
      <c r="E25" s="805"/>
      <c r="F25" s="805"/>
      <c r="G25" s="805"/>
      <c r="H25" s="805"/>
      <c r="I25" s="805"/>
      <c r="J25" s="805"/>
      <c r="K25" s="805"/>
      <c r="L25" s="805"/>
      <c r="M25" s="805"/>
      <c r="N25" s="805"/>
      <c r="O25" s="805"/>
      <c r="P25" s="805"/>
      <c r="Q25" s="805"/>
      <c r="R25" s="805"/>
      <c r="S25" s="805"/>
      <c r="T25" s="805"/>
      <c r="U25" s="805"/>
      <c r="V25" s="805"/>
      <c r="W25" s="805"/>
      <c r="X25" s="398"/>
      <c r="Y25" s="398"/>
      <c r="Z25" s="398"/>
      <c r="AA25" s="398"/>
      <c r="AB25" s="398"/>
      <c r="AC25" s="398"/>
      <c r="AD25" s="398"/>
      <c r="AE25" s="398"/>
    </row>
    <row r="26" spans="1:31" x14ac:dyDescent="0.2">
      <c r="A26" s="805" t="s">
        <v>433</v>
      </c>
      <c r="B26" s="805"/>
      <c r="C26" s="805"/>
      <c r="D26" s="805"/>
      <c r="E26" s="805"/>
      <c r="F26" s="805"/>
      <c r="G26" s="805"/>
      <c r="H26" s="805"/>
      <c r="I26" s="805"/>
      <c r="J26" s="805"/>
      <c r="K26" s="805"/>
      <c r="L26" s="805"/>
      <c r="M26" s="805"/>
      <c r="N26" s="805"/>
      <c r="O26" s="805"/>
      <c r="P26" s="805"/>
      <c r="Q26" s="805"/>
      <c r="R26" s="805"/>
      <c r="S26" s="805"/>
      <c r="T26" s="805"/>
      <c r="U26" s="805"/>
      <c r="V26" s="805"/>
      <c r="W26" s="805"/>
      <c r="X26" s="398"/>
      <c r="Y26" s="398"/>
      <c r="Z26" s="398"/>
      <c r="AA26" s="398"/>
      <c r="AB26" s="398"/>
      <c r="AC26" s="398"/>
      <c r="AD26" s="398"/>
      <c r="AE26" s="398"/>
    </row>
    <row r="27" spans="1:31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398"/>
      <c r="Y27" s="398"/>
      <c r="Z27" s="398"/>
      <c r="AA27" s="398"/>
      <c r="AB27" s="398"/>
      <c r="AC27" s="398"/>
      <c r="AD27" s="398"/>
      <c r="AE27" s="398"/>
    </row>
    <row r="28" spans="1:31" x14ac:dyDescent="0.2">
      <c r="A28" s="629" t="s">
        <v>428</v>
      </c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30"/>
      <c r="X28" s="398"/>
      <c r="Y28" s="398"/>
      <c r="Z28" s="398"/>
      <c r="AA28" s="398"/>
      <c r="AB28" s="398"/>
      <c r="AC28" s="398"/>
      <c r="AD28" s="398"/>
      <c r="AE28" s="398"/>
    </row>
    <row r="29" spans="1:31" x14ac:dyDescent="0.2">
      <c r="A29" s="629" t="s">
        <v>429</v>
      </c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30"/>
      <c r="X29" s="398"/>
      <c r="Y29" s="398"/>
      <c r="Z29" s="398"/>
      <c r="AA29" s="398"/>
      <c r="AB29" s="398"/>
      <c r="AC29" s="398"/>
      <c r="AD29" s="398"/>
      <c r="AE29" s="398"/>
    </row>
    <row r="30" spans="1:31" x14ac:dyDescent="0.2">
      <c r="P30" s="575"/>
      <c r="Q30" s="575"/>
      <c r="R30" s="575"/>
      <c r="S30" s="575"/>
      <c r="T30" s="575"/>
      <c r="U30" s="575"/>
      <c r="V30" s="575"/>
      <c r="W30" s="575"/>
      <c r="X30" s="398"/>
      <c r="Y30" s="398"/>
      <c r="Z30" s="398"/>
      <c r="AA30" s="398"/>
      <c r="AB30" s="398"/>
      <c r="AC30" s="398"/>
      <c r="AD30" s="398"/>
      <c r="AE30" s="398"/>
    </row>
    <row r="31" spans="1:31" ht="12.75" customHeight="1" x14ac:dyDescent="0.2">
      <c r="A31" s="398"/>
      <c r="B31" s="398"/>
      <c r="C31" s="398"/>
      <c r="D31" s="398"/>
      <c r="E31" s="398"/>
      <c r="F31" s="398"/>
      <c r="G31" s="398"/>
      <c r="H31" s="398"/>
      <c r="I31" s="398"/>
      <c r="J31" s="398"/>
      <c r="K31" s="789" t="s">
        <v>327</v>
      </c>
      <c r="L31" s="789"/>
      <c r="M31" s="789"/>
      <c r="N31" s="398"/>
      <c r="O31" s="398"/>
      <c r="P31" s="575"/>
      <c r="Q31" s="575"/>
      <c r="R31" s="792" t="s">
        <v>331</v>
      </c>
      <c r="S31" s="792"/>
      <c r="T31" s="792"/>
      <c r="U31" s="806" t="s">
        <v>473</v>
      </c>
      <c r="V31" s="806"/>
      <c r="W31" s="806"/>
      <c r="X31" s="398"/>
      <c r="Y31" s="398"/>
      <c r="Z31" s="398"/>
      <c r="AA31" s="398"/>
      <c r="AB31" s="398"/>
      <c r="AC31" s="398"/>
      <c r="AD31" s="398"/>
      <c r="AE31" s="398"/>
    </row>
    <row r="32" spans="1:31" ht="12.75" customHeight="1" x14ac:dyDescent="0.2">
      <c r="A32" s="398"/>
      <c r="B32" s="398"/>
      <c r="C32" s="398"/>
      <c r="D32" s="398"/>
      <c r="E32" s="398"/>
      <c r="F32" s="398"/>
      <c r="G32" s="398"/>
      <c r="H32" s="398"/>
      <c r="I32" s="398"/>
      <c r="J32" s="398"/>
      <c r="K32" s="789"/>
      <c r="L32" s="789"/>
      <c r="M32" s="789"/>
      <c r="N32" s="398"/>
      <c r="O32" s="398"/>
      <c r="P32" s="575"/>
      <c r="Q32" s="575"/>
      <c r="R32" s="792"/>
      <c r="S32" s="792"/>
      <c r="T32" s="792"/>
      <c r="U32" s="806"/>
      <c r="V32" s="806"/>
      <c r="W32" s="806"/>
      <c r="X32" s="398"/>
      <c r="Y32" s="398"/>
      <c r="Z32" s="398"/>
      <c r="AA32" s="398"/>
      <c r="AB32" s="398"/>
      <c r="AC32" s="398"/>
      <c r="AD32" s="398"/>
      <c r="AE32" s="398"/>
    </row>
    <row r="33" spans="1:31" x14ac:dyDescent="0.2">
      <c r="A33" s="648"/>
      <c r="B33" s="398"/>
      <c r="C33" s="398"/>
      <c r="D33" s="398"/>
      <c r="E33" s="398"/>
      <c r="F33" s="398"/>
      <c r="G33" s="398"/>
      <c r="H33" s="398"/>
      <c r="I33" s="398"/>
      <c r="J33" s="398"/>
      <c r="K33" s="789"/>
      <c r="L33" s="789"/>
      <c r="M33" s="789"/>
      <c r="N33" s="398"/>
      <c r="O33" s="398"/>
      <c r="P33" s="575"/>
      <c r="Q33" s="575"/>
      <c r="R33" s="792"/>
      <c r="S33" s="792"/>
      <c r="T33" s="792"/>
      <c r="U33" s="806"/>
      <c r="V33" s="806"/>
      <c r="W33" s="806"/>
      <c r="X33" s="398"/>
      <c r="Y33" s="398"/>
      <c r="Z33" s="398"/>
      <c r="AA33" s="398"/>
      <c r="AB33" s="398"/>
      <c r="AC33" s="398"/>
      <c r="AD33" s="398"/>
      <c r="AE33" s="398"/>
    </row>
    <row r="34" spans="1:31" x14ac:dyDescent="0.2">
      <c r="A34" s="398"/>
      <c r="B34" s="801" t="s">
        <v>444</v>
      </c>
      <c r="C34" s="801"/>
      <c r="D34" s="801"/>
      <c r="E34" s="801"/>
      <c r="F34" s="801"/>
      <c r="G34" s="801"/>
      <c r="H34" s="801"/>
      <c r="I34" s="795" t="s">
        <v>325</v>
      </c>
      <c r="J34" s="795"/>
      <c r="K34" s="789"/>
      <c r="L34" s="789"/>
      <c r="M34" s="789"/>
      <c r="N34" s="795" t="s">
        <v>326</v>
      </c>
      <c r="O34" s="795"/>
      <c r="P34" s="799" t="s">
        <v>307</v>
      </c>
      <c r="Q34" s="799"/>
      <c r="R34" s="792"/>
      <c r="S34" s="792"/>
      <c r="T34" s="792"/>
      <c r="U34" s="806"/>
      <c r="V34" s="806"/>
      <c r="W34" s="806"/>
      <c r="X34" s="398"/>
      <c r="Y34" s="398"/>
      <c r="Z34" s="398"/>
      <c r="AA34" s="398"/>
      <c r="AB34" s="398"/>
      <c r="AC34" s="398"/>
      <c r="AD34" s="398"/>
      <c r="AE34" s="398"/>
    </row>
    <row r="35" spans="1:31" x14ac:dyDescent="0.2">
      <c r="A35" s="649" t="s">
        <v>190</v>
      </c>
      <c r="B35" s="802"/>
      <c r="C35" s="802"/>
      <c r="D35" s="802"/>
      <c r="E35" s="802"/>
      <c r="F35" s="802"/>
      <c r="G35" s="802"/>
      <c r="H35" s="802"/>
      <c r="I35" s="649" t="s">
        <v>4</v>
      </c>
      <c r="J35" s="649" t="s">
        <v>6</v>
      </c>
      <c r="K35" s="650"/>
      <c r="L35" s="650"/>
      <c r="M35" s="650"/>
      <c r="N35" s="649" t="s">
        <v>4</v>
      </c>
      <c r="O35" s="649" t="s">
        <v>6</v>
      </c>
      <c r="P35" s="800"/>
      <c r="Q35" s="800"/>
      <c r="R35" s="584"/>
      <c r="S35" s="634" t="s">
        <v>4</v>
      </c>
      <c r="T35" s="634" t="s">
        <v>6</v>
      </c>
      <c r="U35" s="577"/>
      <c r="V35" s="577" t="s">
        <v>4</v>
      </c>
      <c r="W35" s="577" t="s">
        <v>6</v>
      </c>
      <c r="X35" s="398"/>
      <c r="Y35" s="398"/>
      <c r="Z35" s="398"/>
      <c r="AA35" s="398"/>
      <c r="AB35" s="398"/>
      <c r="AC35" s="398"/>
      <c r="AD35" s="398"/>
      <c r="AE35" s="398"/>
    </row>
    <row r="36" spans="1:31" x14ac:dyDescent="0.2">
      <c r="A36" s="304">
        <v>7.5</v>
      </c>
      <c r="B36" s="388" t="s">
        <v>163</v>
      </c>
      <c r="C36" s="590"/>
      <c r="D36" s="590"/>
      <c r="E36" s="590"/>
      <c r="F36" s="590"/>
      <c r="G36" s="590"/>
      <c r="H36" s="591"/>
      <c r="I36" s="346">
        <v>5</v>
      </c>
      <c r="J36" s="346">
        <v>3</v>
      </c>
      <c r="K36" s="568"/>
      <c r="L36" s="569">
        <f t="shared" ref="L36:L37" si="5">SUM(I36+J36)</f>
        <v>8</v>
      </c>
      <c r="M36" s="568"/>
      <c r="N36" s="166">
        <v>33</v>
      </c>
      <c r="O36" s="166">
        <v>20</v>
      </c>
      <c r="P36" s="793">
        <f t="shared" ref="P36:P37" si="6">(I36/L36)+((I36-J36)*0.01)</f>
        <v>0.64500000000000002</v>
      </c>
      <c r="Q36" s="793"/>
      <c r="R36" s="586"/>
      <c r="S36" s="636">
        <v>12</v>
      </c>
      <c r="T36" s="636">
        <v>6</v>
      </c>
      <c r="U36" s="579"/>
      <c r="V36" s="598">
        <v>3</v>
      </c>
      <c r="W36" s="598">
        <v>3</v>
      </c>
      <c r="X36" s="612"/>
      <c r="Y36" s="612"/>
      <c r="Z36" s="612"/>
      <c r="AA36" s="612"/>
      <c r="AB36" s="612"/>
      <c r="AC36" s="612"/>
      <c r="AD36" s="612"/>
      <c r="AE36" s="612"/>
    </row>
    <row r="37" spans="1:31" x14ac:dyDescent="0.2">
      <c r="A37" s="304">
        <v>5.5</v>
      </c>
      <c r="B37" s="377" t="s">
        <v>463</v>
      </c>
      <c r="C37" s="592"/>
      <c r="D37" s="592"/>
      <c r="E37" s="592"/>
      <c r="F37" s="592"/>
      <c r="G37" s="592"/>
      <c r="H37" s="593"/>
      <c r="I37" s="166">
        <v>3</v>
      </c>
      <c r="J37" s="121">
        <v>3</v>
      </c>
      <c r="K37" s="622"/>
      <c r="L37" s="622">
        <f t="shared" si="5"/>
        <v>6</v>
      </c>
      <c r="M37" s="622"/>
      <c r="N37" s="121">
        <v>19</v>
      </c>
      <c r="O37" s="121">
        <v>21</v>
      </c>
      <c r="P37" s="787">
        <f t="shared" si="6"/>
        <v>0.5</v>
      </c>
      <c r="Q37" s="787"/>
      <c r="R37" s="599"/>
      <c r="S37" s="638">
        <v>0</v>
      </c>
      <c r="T37" s="638">
        <v>0</v>
      </c>
      <c r="U37" s="620"/>
      <c r="V37" s="621">
        <v>0</v>
      </c>
      <c r="W37" s="621">
        <v>0</v>
      </c>
    </row>
    <row r="38" spans="1:31" x14ac:dyDescent="0.2">
      <c r="A38" s="304">
        <v>5</v>
      </c>
      <c r="B38" s="122" t="s">
        <v>348</v>
      </c>
      <c r="C38" s="590"/>
      <c r="D38" s="590"/>
      <c r="E38" s="590"/>
      <c r="F38" s="590"/>
      <c r="G38" s="590"/>
      <c r="H38" s="591"/>
      <c r="I38" s="147">
        <v>4</v>
      </c>
      <c r="J38" s="147">
        <v>3</v>
      </c>
      <c r="K38" s="568"/>
      <c r="L38" s="569">
        <f t="shared" ref="L38:L43" si="7">SUM(I38+J38)</f>
        <v>7</v>
      </c>
      <c r="M38" s="568"/>
      <c r="N38" s="121">
        <v>21</v>
      </c>
      <c r="O38" s="121">
        <v>14</v>
      </c>
      <c r="P38" s="793">
        <f t="shared" ref="P38:P43" si="8">(I38/L38)+((I38-J38)*0.01)</f>
        <v>0.58142857142857141</v>
      </c>
      <c r="Q38" s="793"/>
      <c r="R38" s="586"/>
      <c r="S38" s="636">
        <v>12</v>
      </c>
      <c r="T38" s="636">
        <v>8</v>
      </c>
      <c r="U38" s="579"/>
      <c r="V38" s="598">
        <v>3</v>
      </c>
      <c r="W38" s="598">
        <v>4</v>
      </c>
    </row>
    <row r="39" spans="1:31" x14ac:dyDescent="0.2">
      <c r="A39" s="304">
        <v>5</v>
      </c>
      <c r="B39" s="377" t="s">
        <v>349</v>
      </c>
      <c r="C39" s="590"/>
      <c r="D39" s="590"/>
      <c r="E39" s="590"/>
      <c r="F39" s="590"/>
      <c r="G39" s="590"/>
      <c r="H39" s="591"/>
      <c r="I39" s="147">
        <v>3</v>
      </c>
      <c r="J39" s="147">
        <v>3</v>
      </c>
      <c r="K39" s="568"/>
      <c r="L39" s="569">
        <f t="shared" si="7"/>
        <v>6</v>
      </c>
      <c r="M39" s="568"/>
      <c r="N39" s="121">
        <v>16</v>
      </c>
      <c r="O39" s="121">
        <v>14</v>
      </c>
      <c r="P39" s="793">
        <f t="shared" si="8"/>
        <v>0.5</v>
      </c>
      <c r="Q39" s="793"/>
      <c r="R39" s="586"/>
      <c r="S39" s="636">
        <v>4</v>
      </c>
      <c r="T39" s="636">
        <v>7</v>
      </c>
      <c r="U39" s="579"/>
      <c r="V39" s="598">
        <v>2</v>
      </c>
      <c r="W39" s="598">
        <v>1</v>
      </c>
    </row>
    <row r="40" spans="1:31" x14ac:dyDescent="0.2">
      <c r="A40" s="304">
        <v>5</v>
      </c>
      <c r="B40" s="122" t="s">
        <v>243</v>
      </c>
      <c r="C40" s="590"/>
      <c r="D40" s="590"/>
      <c r="E40" s="590"/>
      <c r="F40" s="590"/>
      <c r="G40" s="590"/>
      <c r="H40" s="591"/>
      <c r="I40" s="166">
        <v>4</v>
      </c>
      <c r="J40" s="166">
        <v>2</v>
      </c>
      <c r="K40" s="568"/>
      <c r="L40" s="569">
        <f t="shared" si="7"/>
        <v>6</v>
      </c>
      <c r="M40" s="568"/>
      <c r="N40" s="121">
        <v>17</v>
      </c>
      <c r="O40" s="121">
        <v>11</v>
      </c>
      <c r="P40" s="787">
        <f t="shared" si="8"/>
        <v>0.68666666666666665</v>
      </c>
      <c r="Q40" s="787"/>
      <c r="R40" s="586"/>
      <c r="S40" s="636">
        <v>13</v>
      </c>
      <c r="T40" s="636">
        <v>14</v>
      </c>
      <c r="U40" s="579"/>
      <c r="V40" s="598">
        <v>3</v>
      </c>
      <c r="W40" s="598">
        <v>1</v>
      </c>
      <c r="X40" s="398"/>
      <c r="Y40" s="398"/>
      <c r="Z40" s="398"/>
      <c r="AA40" s="398"/>
      <c r="AB40" s="398"/>
      <c r="AC40" s="398"/>
      <c r="AD40" s="398"/>
      <c r="AE40" s="398"/>
    </row>
    <row r="41" spans="1:31" x14ac:dyDescent="0.2">
      <c r="A41" s="304">
        <v>4.5</v>
      </c>
      <c r="B41" s="122" t="s">
        <v>347</v>
      </c>
      <c r="C41" s="590"/>
      <c r="D41" s="590"/>
      <c r="E41" s="590"/>
      <c r="F41" s="590"/>
      <c r="G41" s="590"/>
      <c r="H41" s="591"/>
      <c r="I41" s="166">
        <v>1</v>
      </c>
      <c r="J41" s="121">
        <v>4</v>
      </c>
      <c r="K41" s="568"/>
      <c r="L41" s="569">
        <f>SUM(I41+J41)</f>
        <v>5</v>
      </c>
      <c r="M41" s="568"/>
      <c r="N41" s="121">
        <v>9</v>
      </c>
      <c r="O41" s="121">
        <v>18</v>
      </c>
      <c r="P41" s="793">
        <f>(I41/L41)+((I41-J41)*0.01)</f>
        <v>0.17</v>
      </c>
      <c r="Q41" s="793"/>
      <c r="R41" s="586"/>
      <c r="S41" s="636">
        <v>13</v>
      </c>
      <c r="T41" s="636">
        <v>13</v>
      </c>
      <c r="U41" s="579"/>
      <c r="V41" s="598">
        <v>1</v>
      </c>
      <c r="W41" s="598">
        <v>1</v>
      </c>
      <c r="X41" s="398"/>
      <c r="Y41" s="398"/>
      <c r="Z41" s="398"/>
      <c r="AA41" s="398"/>
      <c r="AB41" s="398"/>
      <c r="AC41" s="398"/>
      <c r="AD41" s="398"/>
      <c r="AE41" s="398"/>
    </row>
    <row r="42" spans="1:31" x14ac:dyDescent="0.2">
      <c r="A42" s="304">
        <v>4</v>
      </c>
      <c r="B42" s="122" t="s">
        <v>430</v>
      </c>
      <c r="C42" s="590"/>
      <c r="D42" s="590"/>
      <c r="E42" s="590"/>
      <c r="F42" s="590"/>
      <c r="G42" s="590"/>
      <c r="H42" s="591"/>
      <c r="I42" s="121">
        <v>1</v>
      </c>
      <c r="J42" s="121">
        <v>5</v>
      </c>
      <c r="K42" s="568"/>
      <c r="L42" s="569">
        <f>SUM(I42+J42)</f>
        <v>6</v>
      </c>
      <c r="M42" s="568"/>
      <c r="N42" s="121">
        <v>7</v>
      </c>
      <c r="O42" s="121">
        <v>18</v>
      </c>
      <c r="P42" s="793">
        <f>(I42/L42)+((I42-J42)*0.01)</f>
        <v>0.12666666666666665</v>
      </c>
      <c r="Q42" s="793"/>
      <c r="R42" s="586"/>
      <c r="S42" s="636">
        <v>5</v>
      </c>
      <c r="T42" s="636">
        <v>5</v>
      </c>
      <c r="U42" s="579"/>
      <c r="V42" s="598">
        <v>2</v>
      </c>
      <c r="W42" s="598">
        <v>0</v>
      </c>
      <c r="X42" s="398"/>
      <c r="Y42" s="398"/>
      <c r="Z42" s="398"/>
      <c r="AA42" s="398"/>
      <c r="AB42" s="398"/>
      <c r="AC42" s="398"/>
      <c r="AD42" s="398"/>
      <c r="AE42" s="398"/>
    </row>
    <row r="43" spans="1:31" x14ac:dyDescent="0.2">
      <c r="A43" s="304">
        <v>3.5</v>
      </c>
      <c r="B43" s="122" t="s">
        <v>350</v>
      </c>
      <c r="C43" s="590"/>
      <c r="D43" s="590"/>
      <c r="E43" s="590"/>
      <c r="F43" s="590"/>
      <c r="G43" s="590"/>
      <c r="H43" s="591"/>
      <c r="I43" s="147">
        <v>3</v>
      </c>
      <c r="J43" s="147">
        <v>3</v>
      </c>
      <c r="K43" s="568"/>
      <c r="L43" s="569">
        <f t="shared" si="7"/>
        <v>6</v>
      </c>
      <c r="M43" s="568"/>
      <c r="N43" s="121">
        <v>11</v>
      </c>
      <c r="O43" s="121">
        <v>9</v>
      </c>
      <c r="P43" s="793">
        <f t="shared" si="8"/>
        <v>0.5</v>
      </c>
      <c r="Q43" s="793"/>
      <c r="R43" s="586"/>
      <c r="S43" s="636">
        <v>2</v>
      </c>
      <c r="T43" s="636">
        <v>5</v>
      </c>
      <c r="U43" s="579"/>
      <c r="V43" s="598">
        <v>0</v>
      </c>
      <c r="W43" s="598">
        <v>1</v>
      </c>
      <c r="X43" s="398"/>
      <c r="Y43" s="398"/>
      <c r="Z43" s="398"/>
      <c r="AA43" s="398"/>
      <c r="AB43" s="398"/>
      <c r="AC43" s="398"/>
      <c r="AD43" s="398"/>
      <c r="AE43" s="398"/>
    </row>
    <row r="44" spans="1:31" x14ac:dyDescent="0.2">
      <c r="A44" s="304">
        <v>3</v>
      </c>
      <c r="B44" s="377" t="s">
        <v>443</v>
      </c>
      <c r="C44" s="590"/>
      <c r="D44" s="590"/>
      <c r="E44" s="590"/>
      <c r="F44" s="590"/>
      <c r="G44" s="590"/>
      <c r="H44" s="591"/>
      <c r="I44" s="375">
        <v>2</v>
      </c>
      <c r="J44" s="375">
        <v>3</v>
      </c>
      <c r="K44" s="568"/>
      <c r="L44" s="569">
        <f t="shared" ref="L44" si="9">SUM(I44+J44)</f>
        <v>5</v>
      </c>
      <c r="M44" s="568"/>
      <c r="N44" s="375">
        <v>6</v>
      </c>
      <c r="O44" s="375">
        <v>7</v>
      </c>
      <c r="P44" s="793">
        <f t="shared" ref="P44" si="10">(I44/L44)+((I44-J44)*0.01)</f>
        <v>0.39</v>
      </c>
      <c r="Q44" s="793"/>
      <c r="R44" s="586"/>
      <c r="S44" s="636">
        <v>7</v>
      </c>
      <c r="T44" s="636">
        <v>3</v>
      </c>
      <c r="U44" s="579"/>
      <c r="V44" s="598">
        <v>2</v>
      </c>
      <c r="W44" s="598">
        <v>1</v>
      </c>
      <c r="X44" s="398"/>
      <c r="Y44" s="398"/>
      <c r="Z44" s="398"/>
      <c r="AA44" s="398"/>
      <c r="AB44" s="398"/>
      <c r="AC44" s="398"/>
      <c r="AD44" s="398"/>
      <c r="AE44" s="398"/>
    </row>
    <row r="45" spans="1:31" x14ac:dyDescent="0.2">
      <c r="A45" s="570"/>
      <c r="B45" s="590" t="s">
        <v>76</v>
      </c>
      <c r="C45" s="590"/>
      <c r="D45" s="590"/>
      <c r="E45" s="590"/>
      <c r="F45" s="590"/>
      <c r="G45" s="590"/>
      <c r="H45" s="591"/>
      <c r="I45" s="121">
        <v>0</v>
      </c>
      <c r="J45" s="121">
        <v>0</v>
      </c>
      <c r="K45" s="568"/>
      <c r="L45" s="568"/>
      <c r="M45" s="568"/>
      <c r="N45" s="121">
        <v>0</v>
      </c>
      <c r="O45" s="121">
        <v>0</v>
      </c>
      <c r="P45" s="580"/>
      <c r="Q45" s="580"/>
      <c r="R45" s="580"/>
      <c r="S45" s="580"/>
      <c r="T45" s="580"/>
      <c r="U45" s="580"/>
      <c r="V45" s="580"/>
      <c r="W45" s="580"/>
      <c r="X45" s="398"/>
      <c r="Y45" s="398"/>
      <c r="Z45" s="398"/>
      <c r="AA45" s="398"/>
      <c r="AB45" s="398"/>
      <c r="AC45" s="398"/>
      <c r="AD45" s="398"/>
      <c r="AE45" s="398"/>
    </row>
    <row r="46" spans="1:31" x14ac:dyDescent="0.2">
      <c r="A46" s="570"/>
      <c r="B46" s="602" t="s">
        <v>106</v>
      </c>
      <c r="C46" s="602"/>
      <c r="D46" s="602"/>
      <c r="E46" s="602"/>
      <c r="F46" s="602"/>
      <c r="G46" s="602"/>
      <c r="H46" s="603"/>
      <c r="I46" s="379">
        <v>0</v>
      </c>
      <c r="J46" s="379">
        <v>0</v>
      </c>
      <c r="K46" s="568"/>
      <c r="L46" s="568"/>
      <c r="M46" s="568"/>
      <c r="N46" s="573"/>
      <c r="O46" s="573"/>
      <c r="P46" s="576"/>
      <c r="Q46" s="576"/>
      <c r="R46" s="576"/>
      <c r="S46" s="576"/>
      <c r="T46" s="576"/>
      <c r="U46" s="576"/>
      <c r="V46" s="576"/>
      <c r="W46" s="576"/>
      <c r="X46" s="398"/>
      <c r="Y46" s="398"/>
      <c r="Z46" s="398"/>
      <c r="AA46" s="398"/>
      <c r="AB46" s="398"/>
      <c r="AC46" s="398"/>
      <c r="AD46" s="398"/>
      <c r="AE46" s="398"/>
    </row>
    <row r="47" spans="1:31" x14ac:dyDescent="0.2">
      <c r="A47" s="570"/>
      <c r="B47" s="602" t="s">
        <v>158</v>
      </c>
      <c r="C47" s="602"/>
      <c r="D47" s="602"/>
      <c r="E47" s="602"/>
      <c r="F47" s="602"/>
      <c r="G47" s="602"/>
      <c r="H47" s="603"/>
      <c r="I47" s="573"/>
      <c r="J47" s="573"/>
      <c r="K47" s="568"/>
      <c r="L47" s="568"/>
      <c r="M47" s="568"/>
      <c r="N47" s="573"/>
      <c r="O47" s="573"/>
      <c r="P47" s="568"/>
      <c r="Q47" s="568"/>
      <c r="R47" s="568"/>
      <c r="S47" s="568"/>
      <c r="T47" s="568"/>
      <c r="U47" s="568"/>
      <c r="V47" s="568"/>
      <c r="W47" s="568"/>
      <c r="X47" s="398"/>
      <c r="Y47" s="398"/>
      <c r="Z47" s="398"/>
      <c r="AA47" s="398"/>
      <c r="AB47" s="398"/>
      <c r="AC47" s="398"/>
      <c r="AD47" s="398"/>
      <c r="AE47" s="398"/>
    </row>
    <row r="48" spans="1:31" x14ac:dyDescent="0.2">
      <c r="A48" s="794" t="s">
        <v>330</v>
      </c>
      <c r="B48" s="794"/>
      <c r="C48" s="794"/>
      <c r="D48" s="794"/>
      <c r="E48" s="794"/>
      <c r="F48" s="794"/>
      <c r="G48" s="794"/>
      <c r="H48" s="680">
        <f>AVERAGE(A36:A47)</f>
        <v>4.7777777777777777</v>
      </c>
      <c r="I48" s="663">
        <f>SUM(I36:I47)</f>
        <v>26</v>
      </c>
      <c r="J48" s="663">
        <f>SUM(J36:J47)</f>
        <v>29</v>
      </c>
      <c r="K48" s="53"/>
      <c r="L48" s="582">
        <f>SUM(L36:L47)</f>
        <v>55</v>
      </c>
      <c r="N48" s="582">
        <f>SUM(N36:N47)</f>
        <v>139</v>
      </c>
      <c r="O48" s="582">
        <f>SUM(O36:O47)</f>
        <v>132</v>
      </c>
      <c r="X48" s="398"/>
      <c r="Y48" s="398"/>
      <c r="Z48" s="398"/>
      <c r="AA48" s="398"/>
      <c r="AB48" s="398"/>
      <c r="AC48" s="398"/>
      <c r="AD48" s="398"/>
      <c r="AE48" s="398"/>
    </row>
    <row r="49" spans="1:39" x14ac:dyDescent="0.2">
      <c r="X49" s="398"/>
      <c r="Y49" s="595"/>
      <c r="Z49" s="595"/>
      <c r="AA49" s="595"/>
      <c r="AB49" s="595"/>
      <c r="AC49" s="595"/>
      <c r="AD49" s="595"/>
      <c r="AE49" s="595"/>
      <c r="AF49" s="347"/>
      <c r="AG49" s="582"/>
      <c r="AH49" s="582"/>
      <c r="AI49" s="53"/>
      <c r="AJ49" s="582"/>
      <c r="AL49" s="582"/>
      <c r="AM49" s="582"/>
    </row>
    <row r="50" spans="1:39" x14ac:dyDescent="0.2">
      <c r="X50" s="398"/>
      <c r="Y50" s="595"/>
      <c r="Z50" s="595"/>
      <c r="AA50" s="595"/>
      <c r="AB50" s="595"/>
      <c r="AC50" s="595"/>
      <c r="AD50" s="595"/>
      <c r="AE50" s="595"/>
      <c r="AF50" s="347"/>
      <c r="AG50" s="683"/>
      <c r="AH50" s="683"/>
      <c r="AI50" s="53"/>
      <c r="AJ50" s="683"/>
      <c r="AL50" s="683"/>
      <c r="AM50" s="683"/>
    </row>
    <row r="51" spans="1:39" x14ac:dyDescent="0.2">
      <c r="X51" s="398"/>
      <c r="Y51" s="595"/>
      <c r="Z51" s="595"/>
      <c r="AA51" s="595"/>
      <c r="AB51" s="595"/>
      <c r="AC51" s="595"/>
      <c r="AD51" s="595"/>
      <c r="AE51" s="595"/>
      <c r="AF51" s="347"/>
      <c r="AG51" s="582"/>
      <c r="AH51" s="582"/>
      <c r="AI51" s="53"/>
      <c r="AJ51" s="582"/>
      <c r="AL51" s="582"/>
      <c r="AM51" s="582"/>
    </row>
    <row r="52" spans="1:39" x14ac:dyDescent="0.2">
      <c r="X52" s="398"/>
      <c r="Y52" s="595"/>
      <c r="Z52" s="595"/>
      <c r="AA52" s="595"/>
      <c r="AB52" s="595"/>
      <c r="AC52" s="595"/>
      <c r="AD52" s="595"/>
      <c r="AE52" s="595"/>
      <c r="AF52" s="347"/>
      <c r="AG52" s="582"/>
      <c r="AH52" s="582"/>
      <c r="AI52" s="53"/>
      <c r="AJ52" s="582"/>
      <c r="AL52" s="582"/>
      <c r="AM52" s="582"/>
    </row>
    <row r="53" spans="1:39" ht="12.75" customHeight="1" x14ac:dyDescent="0.2">
      <c r="A53" s="398"/>
      <c r="B53" s="398"/>
      <c r="C53" s="398"/>
      <c r="D53" s="398"/>
      <c r="E53" s="398"/>
      <c r="F53" s="398"/>
      <c r="G53" s="398"/>
      <c r="H53" s="398"/>
      <c r="I53" s="398"/>
      <c r="J53" s="398"/>
      <c r="K53" s="789" t="s">
        <v>327</v>
      </c>
      <c r="L53" s="789"/>
      <c r="M53" s="789"/>
      <c r="N53" s="398"/>
      <c r="O53" s="398"/>
      <c r="P53" s="575"/>
      <c r="Q53" s="575"/>
      <c r="R53" s="792" t="s">
        <v>331</v>
      </c>
      <c r="S53" s="792"/>
      <c r="T53" s="792"/>
      <c r="U53" s="806" t="s">
        <v>473</v>
      </c>
      <c r="V53" s="806"/>
      <c r="W53" s="806"/>
    </row>
    <row r="54" spans="1:39" x14ac:dyDescent="0.2">
      <c r="A54" s="398"/>
      <c r="B54" s="398"/>
      <c r="C54" s="398"/>
      <c r="D54" s="398"/>
      <c r="E54" s="398"/>
      <c r="F54" s="398"/>
      <c r="G54" s="398"/>
      <c r="H54" s="398"/>
      <c r="I54" s="398"/>
      <c r="J54" s="398"/>
      <c r="K54" s="789"/>
      <c r="L54" s="789"/>
      <c r="M54" s="789"/>
      <c r="N54" s="398"/>
      <c r="O54" s="398"/>
      <c r="P54" s="575"/>
      <c r="Q54" s="575"/>
      <c r="R54" s="792"/>
      <c r="S54" s="792"/>
      <c r="T54" s="792"/>
      <c r="U54" s="806"/>
      <c r="V54" s="806"/>
      <c r="W54" s="806"/>
    </row>
    <row r="55" spans="1:39" x14ac:dyDescent="0.2">
      <c r="A55" s="648"/>
      <c r="B55" s="398"/>
      <c r="C55" s="398"/>
      <c r="D55" s="398"/>
      <c r="E55" s="398"/>
      <c r="F55" s="398"/>
      <c r="G55" s="398"/>
      <c r="H55" s="398"/>
      <c r="I55" s="398"/>
      <c r="J55" s="398"/>
      <c r="K55" s="789"/>
      <c r="L55" s="789"/>
      <c r="M55" s="789"/>
      <c r="N55" s="398"/>
      <c r="O55" s="398"/>
      <c r="P55" s="575"/>
      <c r="Q55" s="575"/>
      <c r="R55" s="792"/>
      <c r="S55" s="792"/>
      <c r="T55" s="792"/>
      <c r="U55" s="806"/>
      <c r="V55" s="806"/>
      <c r="W55" s="806"/>
    </row>
    <row r="56" spans="1:39" x14ac:dyDescent="0.2">
      <c r="A56" s="398"/>
      <c r="B56" s="801" t="s">
        <v>329</v>
      </c>
      <c r="C56" s="801"/>
      <c r="D56" s="801"/>
      <c r="E56" s="801"/>
      <c r="F56" s="801"/>
      <c r="G56" s="801"/>
      <c r="H56" s="801"/>
      <c r="I56" s="795" t="s">
        <v>325</v>
      </c>
      <c r="J56" s="795"/>
      <c r="K56" s="789"/>
      <c r="L56" s="789"/>
      <c r="M56" s="789"/>
      <c r="N56" s="795" t="s">
        <v>326</v>
      </c>
      <c r="O56" s="795"/>
      <c r="P56" s="799" t="s">
        <v>307</v>
      </c>
      <c r="Q56" s="799"/>
      <c r="R56" s="792"/>
      <c r="S56" s="792"/>
      <c r="T56" s="792"/>
      <c r="U56" s="806"/>
      <c r="V56" s="806"/>
      <c r="W56" s="806"/>
    </row>
    <row r="57" spans="1:39" x14ac:dyDescent="0.2">
      <c r="A57" s="649" t="s">
        <v>190</v>
      </c>
      <c r="B57" s="802"/>
      <c r="C57" s="802"/>
      <c r="D57" s="802"/>
      <c r="E57" s="802"/>
      <c r="F57" s="802"/>
      <c r="G57" s="802"/>
      <c r="H57" s="802"/>
      <c r="I57" s="649" t="s">
        <v>4</v>
      </c>
      <c r="J57" s="649" t="s">
        <v>6</v>
      </c>
      <c r="K57" s="650"/>
      <c r="L57" s="650"/>
      <c r="M57" s="650"/>
      <c r="N57" s="651" t="s">
        <v>4</v>
      </c>
      <c r="O57" s="651" t="s">
        <v>6</v>
      </c>
      <c r="P57" s="799"/>
      <c r="Q57" s="799"/>
      <c r="R57" s="601"/>
      <c r="S57" s="637" t="s">
        <v>4</v>
      </c>
      <c r="T57" s="637" t="s">
        <v>6</v>
      </c>
      <c r="U57" s="577"/>
      <c r="V57" s="577" t="s">
        <v>4</v>
      </c>
      <c r="W57" s="577" t="s">
        <v>6</v>
      </c>
    </row>
    <row r="58" spans="1:39" x14ac:dyDescent="0.2">
      <c r="A58" s="317">
        <v>7</v>
      </c>
      <c r="B58" s="669" t="s">
        <v>16</v>
      </c>
      <c r="C58" s="623"/>
      <c r="D58" s="623"/>
      <c r="E58" s="623"/>
      <c r="F58" s="623"/>
      <c r="G58" s="623"/>
      <c r="H58" s="674"/>
      <c r="I58" s="670">
        <v>5</v>
      </c>
      <c r="J58" s="670">
        <v>3</v>
      </c>
      <c r="K58" s="623"/>
      <c r="L58" s="622">
        <f t="shared" ref="L58" si="11">SUM(I58+J58)</f>
        <v>8</v>
      </c>
      <c r="M58" s="623"/>
      <c r="N58" s="670">
        <v>36</v>
      </c>
      <c r="O58" s="670">
        <v>22</v>
      </c>
      <c r="P58" s="788">
        <f t="shared" ref="P58" si="12">(I58/L58)+((I58-J58)*0.01)</f>
        <v>0.64500000000000002</v>
      </c>
      <c r="Q58" s="788"/>
      <c r="R58" s="671"/>
      <c r="S58" s="635">
        <v>7</v>
      </c>
      <c r="T58" s="635">
        <v>5</v>
      </c>
      <c r="U58" s="672"/>
      <c r="V58" s="673">
        <v>2</v>
      </c>
      <c r="W58" s="673">
        <v>1</v>
      </c>
    </row>
    <row r="59" spans="1:39" x14ac:dyDescent="0.2">
      <c r="A59" s="317">
        <v>6</v>
      </c>
      <c r="B59" s="611" t="s">
        <v>208</v>
      </c>
      <c r="C59" s="684"/>
      <c r="D59" s="684"/>
      <c r="E59" s="684"/>
      <c r="F59" s="568"/>
      <c r="G59" s="568"/>
      <c r="H59" s="618"/>
      <c r="I59" s="641">
        <v>6</v>
      </c>
      <c r="J59" s="641">
        <v>4</v>
      </c>
      <c r="K59" s="568"/>
      <c r="L59" s="569">
        <f>SUM(I59+J59)</f>
        <v>10</v>
      </c>
      <c r="M59" s="568"/>
      <c r="N59" s="668">
        <v>33</v>
      </c>
      <c r="O59" s="668">
        <v>28</v>
      </c>
      <c r="P59" s="793">
        <f>(I59/L59)+((I59-J59)*0.01)</f>
        <v>0.62</v>
      </c>
      <c r="Q59" s="793"/>
      <c r="R59" s="642"/>
      <c r="S59" s="636">
        <v>14</v>
      </c>
      <c r="T59" s="636">
        <v>8</v>
      </c>
      <c r="U59" s="661"/>
      <c r="V59" s="598">
        <v>1</v>
      </c>
      <c r="W59" s="598">
        <v>4</v>
      </c>
    </row>
    <row r="60" spans="1:39" x14ac:dyDescent="0.2">
      <c r="A60" s="317">
        <v>5.5</v>
      </c>
      <c r="B60" s="189" t="s">
        <v>256</v>
      </c>
      <c r="C60" s="592"/>
      <c r="D60" s="592"/>
      <c r="E60" s="592"/>
      <c r="F60" s="592"/>
      <c r="G60" s="592"/>
      <c r="H60" s="593"/>
      <c r="I60" s="607">
        <v>1</v>
      </c>
      <c r="J60" s="607">
        <v>4</v>
      </c>
      <c r="K60" s="622"/>
      <c r="L60" s="622">
        <f>SUM(I60+J60)</f>
        <v>5</v>
      </c>
      <c r="M60" s="622"/>
      <c r="N60" s="375">
        <v>17</v>
      </c>
      <c r="O60" s="375">
        <v>20</v>
      </c>
      <c r="P60" s="787">
        <f>(I60/L60)+((I60-J60)*0.01)</f>
        <v>0.17</v>
      </c>
      <c r="Q60" s="787"/>
      <c r="R60" s="599"/>
      <c r="S60" s="638">
        <v>17</v>
      </c>
      <c r="T60" s="638">
        <v>16</v>
      </c>
      <c r="U60" s="620"/>
      <c r="V60" s="621">
        <v>0</v>
      </c>
      <c r="W60" s="621">
        <v>2</v>
      </c>
    </row>
    <row r="61" spans="1:39" x14ac:dyDescent="0.2">
      <c r="A61" s="317">
        <v>5</v>
      </c>
      <c r="B61" s="189" t="s">
        <v>383</v>
      </c>
      <c r="C61" s="592"/>
      <c r="D61" s="592"/>
      <c r="E61" s="592"/>
      <c r="F61" s="592"/>
      <c r="G61" s="592"/>
      <c r="H61" s="591"/>
      <c r="I61" s="607">
        <v>5</v>
      </c>
      <c r="J61" s="607">
        <v>2</v>
      </c>
      <c r="K61" s="627"/>
      <c r="L61" s="622">
        <f t="shared" ref="L61:L66" si="13">SUM(I61+J61)</f>
        <v>7</v>
      </c>
      <c r="M61" s="627"/>
      <c r="N61" s="375">
        <v>17</v>
      </c>
      <c r="O61" s="375">
        <v>16</v>
      </c>
      <c r="P61" s="793">
        <f t="shared" ref="P61:P63" si="14">(I61/L61)+((I61-J61)*0.01)</f>
        <v>0.74428571428571433</v>
      </c>
      <c r="Q61" s="793"/>
      <c r="R61" s="599"/>
      <c r="S61" s="638">
        <v>6</v>
      </c>
      <c r="T61" s="638">
        <v>12</v>
      </c>
      <c r="U61" s="620"/>
      <c r="V61" s="621">
        <v>2</v>
      </c>
      <c r="W61" s="621">
        <v>2</v>
      </c>
    </row>
    <row r="62" spans="1:39" x14ac:dyDescent="0.2">
      <c r="A62" s="304">
        <v>4</v>
      </c>
      <c r="B62" s="189" t="s">
        <v>384</v>
      </c>
      <c r="C62" s="592"/>
      <c r="D62" s="592"/>
      <c r="E62" s="592"/>
      <c r="F62" s="592"/>
      <c r="G62" s="592"/>
      <c r="H62" s="593"/>
      <c r="I62" s="607">
        <v>1</v>
      </c>
      <c r="J62" s="607">
        <v>4</v>
      </c>
      <c r="K62" s="627"/>
      <c r="L62" s="622">
        <f t="shared" si="13"/>
        <v>5</v>
      </c>
      <c r="M62" s="627"/>
      <c r="N62" s="375">
        <v>7</v>
      </c>
      <c r="O62" s="375">
        <v>14</v>
      </c>
      <c r="P62" s="793">
        <f t="shared" si="14"/>
        <v>0.17</v>
      </c>
      <c r="Q62" s="793"/>
      <c r="R62" s="599"/>
      <c r="S62" s="638">
        <v>6</v>
      </c>
      <c r="T62" s="638">
        <v>7</v>
      </c>
      <c r="U62" s="620"/>
      <c r="V62" s="598">
        <v>1</v>
      </c>
      <c r="W62" s="598">
        <v>0</v>
      </c>
    </row>
    <row r="63" spans="1:39" x14ac:dyDescent="0.2">
      <c r="A63" s="304">
        <v>4</v>
      </c>
      <c r="B63" s="377" t="s">
        <v>386</v>
      </c>
      <c r="C63" s="592"/>
      <c r="D63" s="590"/>
      <c r="E63" s="590"/>
      <c r="F63" s="590"/>
      <c r="G63" s="590"/>
      <c r="H63" s="591"/>
      <c r="I63" s="572">
        <v>2</v>
      </c>
      <c r="J63" s="572">
        <v>3</v>
      </c>
      <c r="K63" s="568"/>
      <c r="L63" s="569">
        <f t="shared" si="13"/>
        <v>5</v>
      </c>
      <c r="M63" s="568"/>
      <c r="N63" s="379">
        <v>9</v>
      </c>
      <c r="O63" s="379">
        <v>10</v>
      </c>
      <c r="P63" s="793">
        <f t="shared" si="14"/>
        <v>0.39</v>
      </c>
      <c r="Q63" s="793"/>
      <c r="R63" s="586"/>
      <c r="S63" s="636">
        <v>7</v>
      </c>
      <c r="T63" s="636">
        <v>7</v>
      </c>
      <c r="U63" s="579"/>
      <c r="V63" s="598">
        <v>1</v>
      </c>
      <c r="W63" s="598">
        <v>1</v>
      </c>
    </row>
    <row r="64" spans="1:39" x14ac:dyDescent="0.2">
      <c r="A64" s="304">
        <v>3.5</v>
      </c>
      <c r="B64" s="568" t="s">
        <v>468</v>
      </c>
      <c r="C64" s="568"/>
      <c r="D64" s="568"/>
      <c r="E64" s="568"/>
      <c r="F64" s="568"/>
      <c r="G64" s="568"/>
      <c r="H64" s="618"/>
      <c r="I64" s="668">
        <v>2</v>
      </c>
      <c r="J64" s="668">
        <v>4</v>
      </c>
      <c r="K64" s="568"/>
      <c r="L64" s="569">
        <f>SUM(I64+J64)</f>
        <v>6</v>
      </c>
      <c r="M64" s="568"/>
      <c r="N64" s="668">
        <v>10</v>
      </c>
      <c r="O64" s="668">
        <v>16</v>
      </c>
      <c r="P64" s="793">
        <f>(I64/L64)+((I64-J64)*0.01)</f>
        <v>0.3133333333333333</v>
      </c>
      <c r="Q64" s="793"/>
      <c r="R64" s="642"/>
      <c r="S64" s="636">
        <v>7</v>
      </c>
      <c r="T64" s="636">
        <v>4</v>
      </c>
      <c r="U64" s="664"/>
      <c r="V64" s="657">
        <v>0</v>
      </c>
      <c r="W64" s="657">
        <v>0</v>
      </c>
    </row>
    <row r="65" spans="1:23" x14ac:dyDescent="0.2">
      <c r="A65" s="304">
        <v>3.5</v>
      </c>
      <c r="B65" s="573" t="s">
        <v>385</v>
      </c>
      <c r="C65" s="590"/>
      <c r="D65" s="590"/>
      <c r="E65" s="590"/>
      <c r="F65" s="590"/>
      <c r="G65" s="590"/>
      <c r="H65" s="591"/>
      <c r="I65" s="572">
        <v>3</v>
      </c>
      <c r="J65" s="572">
        <v>4</v>
      </c>
      <c r="K65" s="568"/>
      <c r="L65" s="569">
        <f>SUM(I65+J65)</f>
        <v>7</v>
      </c>
      <c r="M65" s="568"/>
      <c r="N65" s="379">
        <v>14</v>
      </c>
      <c r="O65" s="379">
        <v>16</v>
      </c>
      <c r="P65" s="793">
        <f>(I65/L65)+((I65-J65)*0.01)</f>
        <v>0.41857142857142854</v>
      </c>
      <c r="Q65" s="793"/>
      <c r="R65" s="599"/>
      <c r="S65" s="636">
        <v>6</v>
      </c>
      <c r="T65" s="636">
        <v>4</v>
      </c>
      <c r="U65" s="579"/>
      <c r="V65" s="598">
        <v>1</v>
      </c>
      <c r="W65" s="598">
        <v>2</v>
      </c>
    </row>
    <row r="66" spans="1:23" x14ac:dyDescent="0.2">
      <c r="A66" s="304">
        <v>3</v>
      </c>
      <c r="B66" s="689" t="s">
        <v>469</v>
      </c>
      <c r="H66" s="616"/>
      <c r="I66" s="624">
        <v>3</v>
      </c>
      <c r="J66" s="624">
        <v>4</v>
      </c>
      <c r="L66" s="625">
        <f t="shared" si="13"/>
        <v>7</v>
      </c>
      <c r="N66" s="690">
        <v>12</v>
      </c>
      <c r="O66" s="690">
        <v>10</v>
      </c>
      <c r="P66" s="793">
        <f t="shared" ref="P66" si="15">(I66/L66)+((I66-J66)*0.01)</f>
        <v>0.41857142857142854</v>
      </c>
      <c r="Q66" s="793"/>
      <c r="R66" s="652"/>
      <c r="S66" s="637">
        <v>0</v>
      </c>
      <c r="T66" s="637">
        <v>0</v>
      </c>
      <c r="U66" s="632"/>
      <c r="V66" s="631">
        <v>0</v>
      </c>
      <c r="W66" s="631">
        <v>0</v>
      </c>
    </row>
    <row r="67" spans="1:23" x14ac:dyDescent="0.2">
      <c r="A67" s="570"/>
      <c r="B67" s="590" t="s">
        <v>76</v>
      </c>
      <c r="C67" s="590"/>
      <c r="D67" s="590"/>
      <c r="E67" s="590"/>
      <c r="F67" s="590"/>
      <c r="G67" s="590"/>
      <c r="H67" s="591"/>
      <c r="I67" s="379"/>
      <c r="J67" s="379"/>
      <c r="K67" s="568"/>
      <c r="L67" s="569"/>
      <c r="M67" s="568"/>
      <c r="N67" s="379"/>
      <c r="O67" s="379"/>
      <c r="P67" s="580"/>
      <c r="Q67" s="580"/>
      <c r="R67" s="580"/>
      <c r="S67" s="580"/>
      <c r="T67" s="580"/>
      <c r="U67" s="580"/>
      <c r="V67" s="580"/>
      <c r="W67" s="580"/>
    </row>
    <row r="68" spans="1:23" x14ac:dyDescent="0.2">
      <c r="A68" s="570"/>
      <c r="B68" s="602" t="s">
        <v>106</v>
      </c>
      <c r="C68" s="602"/>
      <c r="D68" s="602"/>
      <c r="E68" s="602"/>
      <c r="F68" s="602"/>
      <c r="G68" s="602"/>
      <c r="H68" s="603"/>
      <c r="I68" s="379"/>
      <c r="J68" s="379"/>
      <c r="K68" s="568"/>
      <c r="L68" s="568"/>
      <c r="M68" s="568"/>
      <c r="N68" s="573"/>
      <c r="O68" s="573"/>
      <c r="P68" s="576"/>
      <c r="Q68" s="576"/>
      <c r="R68" s="576"/>
      <c r="S68" s="576"/>
      <c r="T68" s="576"/>
      <c r="U68" s="576"/>
      <c r="V68" s="576"/>
      <c r="W68" s="576"/>
    </row>
    <row r="69" spans="1:23" x14ac:dyDescent="0.2">
      <c r="A69" s="570"/>
      <c r="B69" s="602" t="s">
        <v>158</v>
      </c>
      <c r="C69" s="602"/>
      <c r="D69" s="602"/>
      <c r="E69" s="602"/>
      <c r="F69" s="602"/>
      <c r="G69" s="602"/>
      <c r="H69" s="603"/>
      <c r="I69" s="573"/>
      <c r="J69" s="573"/>
      <c r="K69" s="568"/>
      <c r="L69" s="568"/>
      <c r="M69" s="568"/>
      <c r="N69" s="573"/>
      <c r="O69" s="573"/>
      <c r="P69" s="568"/>
      <c r="Q69" s="568"/>
      <c r="R69" s="568"/>
      <c r="S69" s="568"/>
      <c r="T69" s="568"/>
      <c r="U69" s="568"/>
      <c r="V69" s="568"/>
      <c r="W69" s="568"/>
    </row>
    <row r="70" spans="1:23" x14ac:dyDescent="0.2">
      <c r="A70" s="794" t="s">
        <v>330</v>
      </c>
      <c r="B70" s="794"/>
      <c r="C70" s="794"/>
      <c r="D70" s="794"/>
      <c r="E70" s="794"/>
      <c r="F70" s="794"/>
      <c r="G70" s="794"/>
      <c r="H70" s="680">
        <f>AVERAGE(A58:A69)</f>
        <v>4.6111111111111107</v>
      </c>
      <c r="I70" s="653">
        <f>SUM(I58:I69)</f>
        <v>28</v>
      </c>
      <c r="J70" s="653">
        <f>SUM(J58:J69)</f>
        <v>32</v>
      </c>
      <c r="K70" s="53"/>
      <c r="L70" s="583">
        <f>SUM(L58:L69)</f>
        <v>60</v>
      </c>
      <c r="N70" s="583">
        <f>SUM(N58:N69)</f>
        <v>155</v>
      </c>
      <c r="O70" s="583">
        <f>SUM(O58:O69)</f>
        <v>152</v>
      </c>
    </row>
    <row r="71" spans="1:23" x14ac:dyDescent="0.2">
      <c r="B71" s="576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</row>
    <row r="72" spans="1:23" ht="12.75" customHeight="1" x14ac:dyDescent="0.2">
      <c r="A72" s="398"/>
      <c r="B72" s="398"/>
      <c r="C72" s="398"/>
      <c r="D72" s="398"/>
      <c r="E72" s="398"/>
      <c r="F72" s="398"/>
      <c r="G72" s="398"/>
      <c r="H72" s="398"/>
      <c r="K72" s="785" t="s">
        <v>327</v>
      </c>
      <c r="L72" s="785"/>
      <c r="M72" s="785"/>
      <c r="P72" s="575"/>
      <c r="Q72" s="575"/>
      <c r="R72" s="792" t="s">
        <v>331</v>
      </c>
      <c r="S72" s="792"/>
      <c r="T72" s="792"/>
      <c r="U72" s="806" t="s">
        <v>473</v>
      </c>
      <c r="V72" s="806"/>
      <c r="W72" s="806"/>
    </row>
    <row r="73" spans="1:23" x14ac:dyDescent="0.2">
      <c r="A73" s="648"/>
      <c r="B73" s="398"/>
      <c r="C73" s="398"/>
      <c r="D73" s="398"/>
      <c r="E73" s="398"/>
      <c r="F73" s="398"/>
      <c r="G73" s="398"/>
      <c r="H73" s="398"/>
      <c r="K73" s="785"/>
      <c r="L73" s="785"/>
      <c r="M73" s="785"/>
      <c r="P73" s="575"/>
      <c r="Q73" s="575"/>
      <c r="R73" s="792"/>
      <c r="S73" s="792"/>
      <c r="T73" s="792"/>
      <c r="U73" s="806"/>
      <c r="V73" s="806"/>
      <c r="W73" s="806"/>
    </row>
    <row r="74" spans="1:23" x14ac:dyDescent="0.2">
      <c r="A74" s="691" t="s">
        <v>281</v>
      </c>
      <c r="B74" s="679"/>
      <c r="C74" s="679"/>
      <c r="D74" s="679"/>
      <c r="E74" s="679"/>
      <c r="F74" s="679"/>
      <c r="G74" s="679"/>
      <c r="H74" s="679"/>
      <c r="K74" s="785"/>
      <c r="L74" s="785"/>
      <c r="M74" s="785"/>
      <c r="P74" s="575"/>
      <c r="Q74" s="575"/>
      <c r="R74" s="792"/>
      <c r="S74" s="792"/>
      <c r="T74" s="792"/>
      <c r="U74" s="806"/>
      <c r="V74" s="806"/>
      <c r="W74" s="806"/>
    </row>
    <row r="75" spans="1:23" x14ac:dyDescent="0.2">
      <c r="A75" s="679"/>
      <c r="B75" s="790" t="s">
        <v>370</v>
      </c>
      <c r="C75" s="790"/>
      <c r="D75" s="790"/>
      <c r="E75" s="790"/>
      <c r="F75" s="790"/>
      <c r="G75" s="790"/>
      <c r="H75" s="790"/>
      <c r="I75" s="786" t="s">
        <v>325</v>
      </c>
      <c r="J75" s="786"/>
      <c r="K75" s="785"/>
      <c r="L75" s="785"/>
      <c r="M75" s="785"/>
      <c r="N75" s="786" t="s">
        <v>326</v>
      </c>
      <c r="O75" s="786"/>
      <c r="P75" s="799" t="s">
        <v>307</v>
      </c>
      <c r="Q75" s="799"/>
      <c r="R75" s="792"/>
      <c r="S75" s="792"/>
      <c r="T75" s="792"/>
      <c r="U75" s="806"/>
      <c r="V75" s="806"/>
      <c r="W75" s="806"/>
    </row>
    <row r="76" spans="1:23" x14ac:dyDescent="0.2">
      <c r="A76" s="692" t="s">
        <v>190</v>
      </c>
      <c r="B76" s="791"/>
      <c r="C76" s="791"/>
      <c r="D76" s="791"/>
      <c r="E76" s="791"/>
      <c r="F76" s="791"/>
      <c r="G76" s="791"/>
      <c r="H76" s="791"/>
      <c r="I76" s="566" t="s">
        <v>4</v>
      </c>
      <c r="J76" s="566" t="s">
        <v>6</v>
      </c>
      <c r="K76" s="565"/>
      <c r="L76" s="565"/>
      <c r="M76" s="565"/>
      <c r="N76" s="566" t="s">
        <v>4</v>
      </c>
      <c r="O76" s="566" t="s">
        <v>6</v>
      </c>
      <c r="P76" s="800"/>
      <c r="Q76" s="800"/>
      <c r="R76" s="584"/>
      <c r="S76" s="634" t="s">
        <v>4</v>
      </c>
      <c r="T76" s="634" t="s">
        <v>6</v>
      </c>
      <c r="U76" s="577"/>
      <c r="V76" s="577" t="s">
        <v>4</v>
      </c>
      <c r="W76" s="577" t="s">
        <v>6</v>
      </c>
    </row>
    <row r="77" spans="1:23" x14ac:dyDescent="0.2">
      <c r="A77" s="317">
        <v>7</v>
      </c>
      <c r="B77" s="669" t="s">
        <v>474</v>
      </c>
      <c r="C77" s="623"/>
      <c r="D77" s="623"/>
      <c r="E77" s="623"/>
      <c r="F77" s="623"/>
      <c r="G77" s="623"/>
      <c r="H77" s="674"/>
      <c r="I77" s="694">
        <v>5</v>
      </c>
      <c r="J77" s="694">
        <v>4</v>
      </c>
      <c r="L77" s="569">
        <f t="shared" ref="L77:L83" si="16">SUM(I77+J77)</f>
        <v>9</v>
      </c>
      <c r="M77" s="623"/>
      <c r="N77" s="670">
        <v>36</v>
      </c>
      <c r="O77" s="670">
        <v>32</v>
      </c>
      <c r="P77" s="787">
        <f t="shared" ref="P77:P83" si="17">(I77/L77)+((I77-J77)*0.01)</f>
        <v>0.56555555555555559</v>
      </c>
      <c r="Q77" s="787"/>
      <c r="R77" s="671"/>
      <c r="S77" s="635">
        <v>6</v>
      </c>
      <c r="T77" s="635">
        <v>8</v>
      </c>
      <c r="U77" s="672"/>
      <c r="V77" s="693">
        <v>1</v>
      </c>
      <c r="W77" s="693">
        <v>1</v>
      </c>
    </row>
    <row r="78" spans="1:23" x14ac:dyDescent="0.2">
      <c r="A78" s="304">
        <v>6.5</v>
      </c>
      <c r="B78" s="176" t="s">
        <v>387</v>
      </c>
      <c r="C78" s="592"/>
      <c r="D78" s="592"/>
      <c r="E78" s="592"/>
      <c r="F78" s="592"/>
      <c r="G78" s="592"/>
      <c r="H78" s="593"/>
      <c r="I78" s="572">
        <v>4</v>
      </c>
      <c r="J78" s="572">
        <v>1</v>
      </c>
      <c r="K78" s="568"/>
      <c r="L78" s="569">
        <f>SUM(I78+J78)</f>
        <v>5</v>
      </c>
      <c r="M78" s="568"/>
      <c r="N78" s="375">
        <v>19</v>
      </c>
      <c r="O78" s="375">
        <v>14</v>
      </c>
      <c r="P78" s="793">
        <f>(I78/L78)+((I78-J78)*0.01)</f>
        <v>0.83000000000000007</v>
      </c>
      <c r="Q78" s="793"/>
      <c r="R78" s="599"/>
      <c r="S78" s="638">
        <v>5</v>
      </c>
      <c r="T78" s="638">
        <v>4</v>
      </c>
      <c r="U78" s="579"/>
      <c r="V78" s="598">
        <v>0</v>
      </c>
      <c r="W78" s="598">
        <v>0</v>
      </c>
    </row>
    <row r="79" spans="1:23" x14ac:dyDescent="0.2">
      <c r="A79" s="317">
        <v>6</v>
      </c>
      <c r="B79" s="122" t="s">
        <v>35</v>
      </c>
      <c r="C79" s="592"/>
      <c r="D79" s="590"/>
      <c r="E79" s="590"/>
      <c r="F79" s="590"/>
      <c r="G79" s="590"/>
      <c r="H79" s="591"/>
      <c r="I79" s="572">
        <v>2</v>
      </c>
      <c r="J79" s="572">
        <v>4</v>
      </c>
      <c r="K79" s="568"/>
      <c r="L79" s="569">
        <f>SUM(I79+J79)</f>
        <v>6</v>
      </c>
      <c r="M79" s="627"/>
      <c r="N79" s="375">
        <v>20</v>
      </c>
      <c r="O79" s="375">
        <v>20</v>
      </c>
      <c r="P79" s="787">
        <f>(I79/L79)+((I79-J79)*0.01)</f>
        <v>0.3133333333333333</v>
      </c>
      <c r="Q79" s="787"/>
      <c r="R79" s="599"/>
      <c r="S79" s="638">
        <v>6</v>
      </c>
      <c r="T79" s="638">
        <v>4</v>
      </c>
      <c r="U79" s="620"/>
      <c r="V79" s="598">
        <v>0</v>
      </c>
      <c r="W79" s="598">
        <v>0</v>
      </c>
    </row>
    <row r="80" spans="1:23" x14ac:dyDescent="0.2">
      <c r="A80" s="304">
        <v>5.5</v>
      </c>
      <c r="B80" s="176" t="s">
        <v>389</v>
      </c>
      <c r="C80" s="590"/>
      <c r="D80" s="590"/>
      <c r="E80" s="590"/>
      <c r="F80" s="590"/>
      <c r="G80" s="590"/>
      <c r="H80" s="591"/>
      <c r="I80" s="572">
        <v>5</v>
      </c>
      <c r="J80" s="572">
        <v>3</v>
      </c>
      <c r="K80" s="568"/>
      <c r="L80" s="569">
        <f>SUM(I80+J80)</f>
        <v>8</v>
      </c>
      <c r="M80" s="568"/>
      <c r="N80" s="379">
        <v>27</v>
      </c>
      <c r="O80" s="379">
        <v>20</v>
      </c>
      <c r="P80" s="793">
        <f>(I80/L80)+((I80-J80)*0.01)</f>
        <v>0.64500000000000002</v>
      </c>
      <c r="Q80" s="793"/>
      <c r="R80" s="586"/>
      <c r="S80" s="636">
        <v>7</v>
      </c>
      <c r="T80" s="636">
        <v>7</v>
      </c>
      <c r="U80" s="579"/>
      <c r="V80" s="598">
        <v>0</v>
      </c>
      <c r="W80" s="598">
        <v>0</v>
      </c>
    </row>
    <row r="81" spans="1:23" x14ac:dyDescent="0.2">
      <c r="A81" s="304">
        <v>5</v>
      </c>
      <c r="B81" s="122" t="s">
        <v>390</v>
      </c>
      <c r="C81" s="592"/>
      <c r="D81" s="592"/>
      <c r="E81" s="592"/>
      <c r="F81" s="592"/>
      <c r="G81" s="592"/>
      <c r="H81" s="593"/>
      <c r="I81" s="572">
        <v>5</v>
      </c>
      <c r="J81" s="572">
        <v>5</v>
      </c>
      <c r="K81" s="568"/>
      <c r="L81" s="569">
        <f>SUM(I81+J81)</f>
        <v>10</v>
      </c>
      <c r="M81" s="568"/>
      <c r="N81" s="379">
        <v>25</v>
      </c>
      <c r="O81" s="379">
        <v>29</v>
      </c>
      <c r="P81" s="793">
        <f>(I81/L81)+((I81-J81)*0.01)</f>
        <v>0.5</v>
      </c>
      <c r="Q81" s="793"/>
      <c r="R81" s="599"/>
      <c r="S81" s="638">
        <v>9</v>
      </c>
      <c r="T81" s="638">
        <v>5</v>
      </c>
      <c r="U81" s="620"/>
      <c r="V81" s="598">
        <v>0</v>
      </c>
      <c r="W81" s="598">
        <v>0</v>
      </c>
    </row>
    <row r="82" spans="1:23" x14ac:dyDescent="0.2">
      <c r="A82" s="304">
        <v>4.5</v>
      </c>
      <c r="B82" s="122" t="s">
        <v>388</v>
      </c>
      <c r="C82" s="590"/>
      <c r="D82" s="590"/>
      <c r="E82" s="590"/>
      <c r="F82" s="590"/>
      <c r="G82" s="590"/>
      <c r="H82" s="591"/>
      <c r="I82" s="572">
        <v>2</v>
      </c>
      <c r="J82" s="572">
        <v>3</v>
      </c>
      <c r="K82" s="568"/>
      <c r="L82" s="569">
        <f t="shared" si="16"/>
        <v>5</v>
      </c>
      <c r="M82" s="568"/>
      <c r="N82" s="379">
        <v>7</v>
      </c>
      <c r="O82" s="379">
        <v>13</v>
      </c>
      <c r="P82" s="793">
        <f t="shared" si="17"/>
        <v>0.39</v>
      </c>
      <c r="Q82" s="793"/>
      <c r="R82" s="586"/>
      <c r="S82" s="636">
        <v>5</v>
      </c>
      <c r="T82" s="636">
        <v>4</v>
      </c>
      <c r="U82" s="579"/>
      <c r="V82" s="598">
        <v>0</v>
      </c>
      <c r="W82" s="598">
        <v>0</v>
      </c>
    </row>
    <row r="83" spans="1:23" x14ac:dyDescent="0.2">
      <c r="A83" s="304">
        <v>3.5</v>
      </c>
      <c r="B83" s="355" t="s">
        <v>432</v>
      </c>
      <c r="C83" s="627"/>
      <c r="D83" s="568"/>
      <c r="E83" s="568"/>
      <c r="F83" s="568"/>
      <c r="G83" s="568"/>
      <c r="H83" s="618"/>
      <c r="I83" s="659">
        <v>2</v>
      </c>
      <c r="J83" s="659">
        <v>3</v>
      </c>
      <c r="K83" s="568"/>
      <c r="L83" s="665">
        <f t="shared" si="16"/>
        <v>5</v>
      </c>
      <c r="M83" s="568"/>
      <c r="N83" s="660">
        <v>9</v>
      </c>
      <c r="O83" s="660">
        <v>11</v>
      </c>
      <c r="P83" s="793">
        <f t="shared" si="17"/>
        <v>0.39</v>
      </c>
      <c r="Q83" s="793"/>
      <c r="R83" s="642"/>
      <c r="S83" s="636">
        <v>3</v>
      </c>
      <c r="T83" s="636">
        <v>6</v>
      </c>
      <c r="U83" s="661"/>
      <c r="V83" s="598">
        <v>0</v>
      </c>
      <c r="W83" s="598">
        <v>0</v>
      </c>
    </row>
    <row r="84" spans="1:23" x14ac:dyDescent="0.2">
      <c r="A84" s="304">
        <v>2</v>
      </c>
      <c r="B84" s="122" t="s">
        <v>391</v>
      </c>
      <c r="C84" s="590"/>
      <c r="D84" s="590"/>
      <c r="E84" s="590"/>
      <c r="F84" s="590"/>
      <c r="G84" s="590"/>
      <c r="H84" s="591"/>
      <c r="I84" s="572">
        <v>3</v>
      </c>
      <c r="J84" s="572">
        <v>2</v>
      </c>
      <c r="K84" s="568"/>
      <c r="L84" s="569">
        <f t="shared" ref="L84:L85" si="18">SUM(I84+J84)</f>
        <v>5</v>
      </c>
      <c r="M84" s="568"/>
      <c r="N84" s="379">
        <v>7</v>
      </c>
      <c r="O84" s="379">
        <v>9</v>
      </c>
      <c r="P84" s="793">
        <f t="shared" ref="P84:P85" si="19">(I84/L84)+((I84-J84)*0.01)</f>
        <v>0.61</v>
      </c>
      <c r="Q84" s="793"/>
      <c r="R84" s="586"/>
      <c r="S84" s="636">
        <v>0</v>
      </c>
      <c r="T84" s="636">
        <v>6</v>
      </c>
      <c r="U84" s="579"/>
      <c r="V84" s="598">
        <v>0</v>
      </c>
      <c r="W84" s="598">
        <v>0</v>
      </c>
    </row>
    <row r="85" spans="1:23" x14ac:dyDescent="0.2">
      <c r="A85" s="304">
        <v>2</v>
      </c>
      <c r="B85" s="470" t="s">
        <v>442</v>
      </c>
      <c r="C85" s="568"/>
      <c r="D85" s="568"/>
      <c r="E85" s="568"/>
      <c r="F85" s="568"/>
      <c r="G85" s="568"/>
      <c r="H85" s="618"/>
      <c r="I85" s="624">
        <v>3</v>
      </c>
      <c r="J85" s="624">
        <v>4</v>
      </c>
      <c r="L85" s="625">
        <f t="shared" si="18"/>
        <v>7</v>
      </c>
      <c r="N85" s="626">
        <v>6</v>
      </c>
      <c r="O85" s="626">
        <v>18</v>
      </c>
      <c r="P85" s="793">
        <f t="shared" si="19"/>
        <v>0.41857142857142854</v>
      </c>
      <c r="Q85" s="793"/>
      <c r="R85" s="642"/>
      <c r="S85" s="636">
        <v>2</v>
      </c>
      <c r="T85" s="636">
        <v>5</v>
      </c>
      <c r="U85" s="661"/>
      <c r="V85" s="631">
        <v>0</v>
      </c>
      <c r="W85" s="631">
        <v>0</v>
      </c>
    </row>
    <row r="86" spans="1:23" x14ac:dyDescent="0.2">
      <c r="A86" s="570"/>
      <c r="B86" s="590" t="s">
        <v>76</v>
      </c>
      <c r="C86" s="590"/>
      <c r="D86" s="590"/>
      <c r="E86" s="590"/>
      <c r="F86" s="590"/>
      <c r="G86" s="590"/>
      <c r="H86" s="591"/>
      <c r="I86" s="573"/>
      <c r="J86" s="573"/>
      <c r="K86" s="568"/>
      <c r="L86" s="568"/>
      <c r="M86" s="568"/>
      <c r="N86" s="573"/>
      <c r="O86" s="573"/>
      <c r="P86" s="580"/>
      <c r="Q86" s="580"/>
      <c r="R86" s="580"/>
      <c r="S86" s="580"/>
      <c r="T86" s="580"/>
      <c r="U86" s="580"/>
      <c r="V86" s="580"/>
      <c r="W86" s="580"/>
    </row>
    <row r="87" spans="1:23" x14ac:dyDescent="0.2">
      <c r="A87" s="570"/>
      <c r="B87" s="602" t="s">
        <v>106</v>
      </c>
      <c r="C87" s="602"/>
      <c r="D87" s="602"/>
      <c r="E87" s="602"/>
      <c r="F87" s="602"/>
      <c r="G87" s="602"/>
      <c r="H87" s="603"/>
      <c r="I87" s="379"/>
      <c r="J87" s="379"/>
      <c r="K87" s="568"/>
      <c r="L87" s="568"/>
      <c r="M87" s="568"/>
      <c r="N87" s="573"/>
      <c r="O87" s="573"/>
      <c r="P87" s="576"/>
      <c r="Q87" s="576"/>
      <c r="R87" s="576"/>
      <c r="S87" s="576"/>
      <c r="T87" s="576"/>
      <c r="U87" s="576"/>
      <c r="V87" s="576"/>
      <c r="W87" s="576"/>
    </row>
    <row r="88" spans="1:23" x14ac:dyDescent="0.2">
      <c r="A88" s="570"/>
      <c r="B88" s="602" t="s">
        <v>158</v>
      </c>
      <c r="C88" s="602"/>
      <c r="D88" s="602"/>
      <c r="E88" s="602"/>
      <c r="F88" s="602"/>
      <c r="G88" s="602"/>
      <c r="H88" s="603"/>
      <c r="I88" s="573"/>
      <c r="J88" s="573"/>
      <c r="K88" s="568"/>
      <c r="L88" s="568"/>
      <c r="M88" s="568"/>
      <c r="N88" s="573"/>
      <c r="O88" s="573"/>
      <c r="P88" s="568"/>
      <c r="Q88" s="568"/>
      <c r="R88" s="568"/>
      <c r="S88" s="568"/>
      <c r="T88" s="568"/>
      <c r="U88" s="568"/>
      <c r="V88" s="568"/>
      <c r="W88" s="568"/>
    </row>
    <row r="89" spans="1:23" x14ac:dyDescent="0.2">
      <c r="A89" s="794" t="s">
        <v>330</v>
      </c>
      <c r="B89" s="794"/>
      <c r="C89" s="794"/>
      <c r="D89" s="794"/>
      <c r="E89" s="794"/>
      <c r="F89" s="794"/>
      <c r="G89" s="794"/>
      <c r="H89" s="680">
        <f>AVERAGE(A77:A88)</f>
        <v>4.666666666666667</v>
      </c>
      <c r="I89" s="653">
        <f>SUM(I77:I88)</f>
        <v>31</v>
      </c>
      <c r="J89" s="653">
        <f>SUM(J77:J88)</f>
        <v>29</v>
      </c>
      <c r="K89" s="53"/>
      <c r="L89" s="653">
        <f>SUM(L77:L88)</f>
        <v>60</v>
      </c>
      <c r="N89" s="653">
        <f t="shared" ref="N89:O89" si="20">SUM(N77:N88)</f>
        <v>156</v>
      </c>
      <c r="O89" s="653">
        <f t="shared" si="20"/>
        <v>166</v>
      </c>
    </row>
    <row r="90" spans="1:23" ht="12.75" customHeight="1" x14ac:dyDescent="0.2">
      <c r="A90" s="398"/>
      <c r="B90" s="398"/>
      <c r="C90" s="398"/>
      <c r="D90" s="398"/>
      <c r="E90" s="398"/>
      <c r="F90" s="398"/>
      <c r="G90" s="398"/>
      <c r="H90" s="398"/>
      <c r="I90" s="398"/>
      <c r="K90" s="643" t="s">
        <v>327</v>
      </c>
      <c r="L90" s="643"/>
      <c r="M90" s="643"/>
      <c r="P90" s="575"/>
      <c r="Q90" s="575"/>
      <c r="R90" s="792" t="s">
        <v>331</v>
      </c>
      <c r="S90" s="792"/>
      <c r="T90" s="792"/>
      <c r="U90" s="806" t="s">
        <v>473</v>
      </c>
      <c r="V90" s="806"/>
      <c r="W90" s="806"/>
    </row>
    <row r="91" spans="1:23" x14ac:dyDescent="0.2">
      <c r="A91" s="398"/>
      <c r="B91" s="398"/>
      <c r="C91" s="398"/>
      <c r="D91" s="398"/>
      <c r="E91" s="398"/>
      <c r="F91" s="398"/>
      <c r="G91" s="398"/>
      <c r="H91" s="398"/>
      <c r="I91" s="398"/>
      <c r="J91" s="398"/>
      <c r="K91" s="789" t="s">
        <v>327</v>
      </c>
      <c r="L91" s="789"/>
      <c r="M91" s="789"/>
      <c r="N91" s="398"/>
      <c r="O91" s="398"/>
      <c r="P91" s="575"/>
      <c r="Q91" s="575"/>
      <c r="R91" s="792"/>
      <c r="S91" s="792"/>
      <c r="T91" s="792"/>
      <c r="U91" s="806"/>
      <c r="V91" s="806"/>
      <c r="W91" s="806"/>
    </row>
    <row r="92" spans="1:23" x14ac:dyDescent="0.2">
      <c r="A92" s="648"/>
      <c r="B92" s="398"/>
      <c r="C92" s="398"/>
      <c r="D92" s="398"/>
      <c r="E92" s="398"/>
      <c r="F92" s="398"/>
      <c r="G92" s="398"/>
      <c r="H92" s="398"/>
      <c r="I92" s="398"/>
      <c r="J92" s="398"/>
      <c r="K92" s="789"/>
      <c r="L92" s="789"/>
      <c r="M92" s="789"/>
      <c r="N92" s="398"/>
      <c r="O92" s="398"/>
      <c r="P92" s="575"/>
      <c r="Q92" s="575"/>
      <c r="R92" s="792"/>
      <c r="S92" s="792"/>
      <c r="T92" s="792"/>
      <c r="U92" s="806"/>
      <c r="V92" s="806"/>
      <c r="W92" s="806"/>
    </row>
    <row r="93" spans="1:23" x14ac:dyDescent="0.2">
      <c r="A93" s="398"/>
      <c r="B93" s="801" t="s">
        <v>445</v>
      </c>
      <c r="C93" s="801"/>
      <c r="D93" s="801"/>
      <c r="E93" s="801"/>
      <c r="F93" s="801"/>
      <c r="G93" s="801"/>
      <c r="H93" s="801"/>
      <c r="I93" s="795" t="s">
        <v>325</v>
      </c>
      <c r="J93" s="795"/>
      <c r="K93" s="789"/>
      <c r="L93" s="789"/>
      <c r="M93" s="789"/>
      <c r="N93" s="795" t="s">
        <v>326</v>
      </c>
      <c r="O93" s="795"/>
      <c r="P93" s="799" t="s">
        <v>307</v>
      </c>
      <c r="Q93" s="799"/>
      <c r="R93" s="792"/>
      <c r="S93" s="792"/>
      <c r="T93" s="792"/>
      <c r="U93" s="806"/>
      <c r="V93" s="806"/>
      <c r="W93" s="806"/>
    </row>
    <row r="94" spans="1:23" x14ac:dyDescent="0.2">
      <c r="A94" s="649" t="s">
        <v>190</v>
      </c>
      <c r="B94" s="802"/>
      <c r="C94" s="802"/>
      <c r="D94" s="802"/>
      <c r="E94" s="802"/>
      <c r="F94" s="802"/>
      <c r="G94" s="802"/>
      <c r="H94" s="802"/>
      <c r="I94" s="649" t="s">
        <v>4</v>
      </c>
      <c r="J94" s="649" t="s">
        <v>6</v>
      </c>
      <c r="K94" s="650"/>
      <c r="L94" s="650"/>
      <c r="M94" s="650"/>
      <c r="N94" s="649" t="s">
        <v>4</v>
      </c>
      <c r="O94" s="649" t="s">
        <v>6</v>
      </c>
      <c r="P94" s="800"/>
      <c r="Q94" s="800"/>
      <c r="R94" s="584"/>
      <c r="S94" s="634" t="s">
        <v>4</v>
      </c>
      <c r="T94" s="634" t="s">
        <v>6</v>
      </c>
      <c r="U94" s="577"/>
      <c r="V94" s="577" t="s">
        <v>4</v>
      </c>
      <c r="W94" s="577" t="s">
        <v>6</v>
      </c>
    </row>
    <row r="95" spans="1:23" x14ac:dyDescent="0.2">
      <c r="A95" s="677">
        <v>7.5</v>
      </c>
      <c r="B95" s="623" t="s">
        <v>451</v>
      </c>
      <c r="C95" s="623"/>
      <c r="D95" s="623"/>
      <c r="E95" s="623"/>
      <c r="F95" s="623"/>
      <c r="G95" s="623"/>
      <c r="H95" s="674"/>
      <c r="I95" s="670">
        <v>2</v>
      </c>
      <c r="J95" s="670">
        <v>3</v>
      </c>
      <c r="K95" s="623"/>
      <c r="L95" s="567">
        <f t="shared" ref="L95:L101" si="21">SUM(I95+J95)</f>
        <v>5</v>
      </c>
      <c r="M95" s="623"/>
      <c r="N95" s="670">
        <v>19</v>
      </c>
      <c r="O95" s="670">
        <v>19</v>
      </c>
      <c r="P95" s="787">
        <f t="shared" ref="P95:P101" si="22">(I95/L95)+((I95-J95)*0.01)</f>
        <v>0.39</v>
      </c>
      <c r="Q95" s="787"/>
      <c r="R95" s="599"/>
      <c r="S95" s="638">
        <v>5</v>
      </c>
      <c r="T95" s="638">
        <v>2</v>
      </c>
      <c r="U95" s="620"/>
      <c r="V95" s="621">
        <v>0</v>
      </c>
      <c r="W95" s="621">
        <v>0</v>
      </c>
    </row>
    <row r="96" spans="1:23" x14ac:dyDescent="0.2">
      <c r="A96" s="317">
        <v>7.5</v>
      </c>
      <c r="B96" s="189" t="s">
        <v>239</v>
      </c>
      <c r="C96" s="592"/>
      <c r="D96" s="592"/>
      <c r="E96" s="592"/>
      <c r="F96" s="592"/>
      <c r="G96" s="592"/>
      <c r="H96" s="593"/>
      <c r="I96" s="121">
        <v>2</v>
      </c>
      <c r="J96" s="121">
        <v>2</v>
      </c>
      <c r="K96" s="622"/>
      <c r="L96" s="622">
        <f t="shared" si="21"/>
        <v>4</v>
      </c>
      <c r="M96" s="622"/>
      <c r="N96" s="121">
        <v>15</v>
      </c>
      <c r="O96" s="166">
        <v>12</v>
      </c>
      <c r="P96" s="787">
        <f t="shared" si="22"/>
        <v>0.5</v>
      </c>
      <c r="Q96" s="787"/>
      <c r="R96" s="599"/>
      <c r="S96" s="638">
        <v>9</v>
      </c>
      <c r="T96" s="638">
        <v>7</v>
      </c>
      <c r="U96" s="620"/>
      <c r="V96" s="621">
        <v>4</v>
      </c>
      <c r="W96" s="621">
        <v>2</v>
      </c>
    </row>
    <row r="97" spans="1:23" x14ac:dyDescent="0.2">
      <c r="A97" s="304">
        <v>6</v>
      </c>
      <c r="B97" s="605" t="s">
        <v>342</v>
      </c>
      <c r="C97" s="590"/>
      <c r="D97" s="590"/>
      <c r="E97" s="590"/>
      <c r="F97" s="590"/>
      <c r="G97" s="590"/>
      <c r="H97" s="591"/>
      <c r="I97" s="121">
        <v>6</v>
      </c>
      <c r="J97" s="121">
        <v>1</v>
      </c>
      <c r="K97" s="568"/>
      <c r="L97" s="569">
        <f t="shared" si="21"/>
        <v>7</v>
      </c>
      <c r="M97" s="568"/>
      <c r="N97" s="121">
        <v>29</v>
      </c>
      <c r="O97" s="346">
        <v>15</v>
      </c>
      <c r="P97" s="793">
        <f t="shared" si="22"/>
        <v>0.90714285714285714</v>
      </c>
      <c r="Q97" s="793"/>
      <c r="R97" s="586"/>
      <c r="S97" s="636">
        <v>4</v>
      </c>
      <c r="T97" s="636">
        <v>7</v>
      </c>
      <c r="U97" s="579"/>
      <c r="V97" s="598">
        <v>1</v>
      </c>
      <c r="W97" s="598">
        <v>1</v>
      </c>
    </row>
    <row r="98" spans="1:23" x14ac:dyDescent="0.2">
      <c r="A98" s="304">
        <v>6</v>
      </c>
      <c r="B98" s="605" t="s">
        <v>344</v>
      </c>
      <c r="C98" s="592"/>
      <c r="D98" s="592"/>
      <c r="E98" s="592"/>
      <c r="F98" s="592"/>
      <c r="G98" s="592"/>
      <c r="H98" s="593"/>
      <c r="I98" s="121">
        <v>4</v>
      </c>
      <c r="J98" s="121">
        <v>1</v>
      </c>
      <c r="K98" s="568"/>
      <c r="L98" s="569">
        <f>SUM(I98+J98)</f>
        <v>5</v>
      </c>
      <c r="M98" s="568"/>
      <c r="N98" s="121">
        <v>21</v>
      </c>
      <c r="O98" s="346">
        <v>10</v>
      </c>
      <c r="P98" s="793">
        <f>(I98/L98)+((I98-J98)*0.01)</f>
        <v>0.83000000000000007</v>
      </c>
      <c r="Q98" s="793"/>
      <c r="R98" s="586"/>
      <c r="S98" s="636">
        <v>7</v>
      </c>
      <c r="T98" s="636">
        <v>4</v>
      </c>
      <c r="U98" s="579"/>
      <c r="V98" s="598">
        <v>4</v>
      </c>
      <c r="W98" s="598">
        <v>0</v>
      </c>
    </row>
    <row r="99" spans="1:23" x14ac:dyDescent="0.2">
      <c r="A99" s="304">
        <v>5.5</v>
      </c>
      <c r="B99" s="605" t="s">
        <v>343</v>
      </c>
      <c r="C99" s="590"/>
      <c r="D99" s="590"/>
      <c r="E99" s="590"/>
      <c r="F99" s="590"/>
      <c r="G99" s="590"/>
      <c r="H99" s="591"/>
      <c r="I99" s="121">
        <v>6</v>
      </c>
      <c r="J99" s="121">
        <v>1</v>
      </c>
      <c r="K99" s="568"/>
      <c r="L99" s="569">
        <f>SUM(I99+J99)</f>
        <v>7</v>
      </c>
      <c r="M99" s="568"/>
      <c r="N99" s="121">
        <v>26</v>
      </c>
      <c r="O99" s="346">
        <v>11</v>
      </c>
      <c r="P99" s="793">
        <f>(I99/L99)+((I99-J99)*0.01)</f>
        <v>0.90714285714285714</v>
      </c>
      <c r="Q99" s="793"/>
      <c r="R99" s="586"/>
      <c r="S99" s="636">
        <v>6</v>
      </c>
      <c r="T99" s="636">
        <v>5</v>
      </c>
      <c r="U99" s="579"/>
      <c r="V99" s="598">
        <v>2</v>
      </c>
      <c r="W99" s="598">
        <v>1</v>
      </c>
    </row>
    <row r="100" spans="1:23" x14ac:dyDescent="0.2">
      <c r="A100" s="304">
        <v>4</v>
      </c>
      <c r="B100" s="605" t="s">
        <v>345</v>
      </c>
      <c r="C100" s="590"/>
      <c r="D100" s="590"/>
      <c r="E100" s="590"/>
      <c r="F100" s="590"/>
      <c r="G100" s="590"/>
      <c r="H100" s="591"/>
      <c r="I100" s="166">
        <v>1</v>
      </c>
      <c r="J100" s="121">
        <v>4</v>
      </c>
      <c r="K100" s="568"/>
      <c r="L100" s="569">
        <f t="shared" si="21"/>
        <v>5</v>
      </c>
      <c r="M100" s="568"/>
      <c r="N100" s="121">
        <v>10</v>
      </c>
      <c r="O100" s="346">
        <v>10</v>
      </c>
      <c r="P100" s="793">
        <f t="shared" si="22"/>
        <v>0.17</v>
      </c>
      <c r="Q100" s="793"/>
      <c r="R100" s="586"/>
      <c r="S100" s="636">
        <v>2</v>
      </c>
      <c r="T100" s="636">
        <v>5</v>
      </c>
      <c r="U100" s="579"/>
      <c r="V100" s="598">
        <v>0</v>
      </c>
      <c r="W100" s="598">
        <v>0</v>
      </c>
    </row>
    <row r="101" spans="1:23" x14ac:dyDescent="0.2">
      <c r="A101" s="304">
        <v>4</v>
      </c>
      <c r="B101" s="605" t="s">
        <v>447</v>
      </c>
      <c r="C101" s="592"/>
      <c r="D101" s="592"/>
      <c r="E101" s="592"/>
      <c r="F101" s="592"/>
      <c r="G101" s="592"/>
      <c r="H101" s="593"/>
      <c r="I101" s="166">
        <v>4</v>
      </c>
      <c r="J101" s="121">
        <v>3</v>
      </c>
      <c r="K101" s="568"/>
      <c r="L101" s="569">
        <f t="shared" si="21"/>
        <v>7</v>
      </c>
      <c r="M101" s="568"/>
      <c r="N101" s="121">
        <v>14</v>
      </c>
      <c r="O101" s="346">
        <v>14</v>
      </c>
      <c r="P101" s="793">
        <f t="shared" si="22"/>
        <v>0.58142857142857141</v>
      </c>
      <c r="Q101" s="793"/>
      <c r="R101" s="586"/>
      <c r="S101" s="636">
        <v>5</v>
      </c>
      <c r="T101" s="636">
        <v>4</v>
      </c>
      <c r="U101" s="579"/>
      <c r="V101" s="598">
        <v>2</v>
      </c>
      <c r="W101" s="598">
        <v>3</v>
      </c>
    </row>
    <row r="102" spans="1:23" x14ac:dyDescent="0.2">
      <c r="A102" s="304">
        <v>4</v>
      </c>
      <c r="B102" s="122" t="s">
        <v>346</v>
      </c>
      <c r="C102" s="590"/>
      <c r="D102" s="590"/>
      <c r="E102" s="590"/>
      <c r="F102" s="590"/>
      <c r="G102" s="590"/>
      <c r="H102" s="591"/>
      <c r="I102" s="166">
        <v>3</v>
      </c>
      <c r="J102" s="166">
        <v>3</v>
      </c>
      <c r="K102" s="568"/>
      <c r="L102" s="569">
        <f>SUM(I102+J102)</f>
        <v>6</v>
      </c>
      <c r="M102" s="568"/>
      <c r="N102" s="166">
        <v>12</v>
      </c>
      <c r="O102" s="166">
        <v>14</v>
      </c>
      <c r="P102" s="793">
        <f>(I102/L102)+((I102-J102)*0.01)</f>
        <v>0.5</v>
      </c>
      <c r="Q102" s="793"/>
      <c r="R102" s="586"/>
      <c r="S102" s="636">
        <v>8</v>
      </c>
      <c r="T102" s="636">
        <v>2</v>
      </c>
      <c r="U102" s="579"/>
      <c r="V102" s="598">
        <v>3</v>
      </c>
      <c r="W102" s="598">
        <v>0</v>
      </c>
    </row>
    <row r="103" spans="1:23" x14ac:dyDescent="0.2">
      <c r="A103" s="581">
        <v>3.5</v>
      </c>
      <c r="B103" s="189" t="s">
        <v>115</v>
      </c>
      <c r="C103" s="590"/>
      <c r="D103" s="590"/>
      <c r="E103" s="590"/>
      <c r="F103" s="590"/>
      <c r="G103" s="590"/>
      <c r="H103" s="591"/>
      <c r="I103" s="166">
        <v>7</v>
      </c>
      <c r="J103" s="121">
        <v>2</v>
      </c>
      <c r="K103" s="568"/>
      <c r="L103" s="569">
        <f>SUM(I103+J103)</f>
        <v>9</v>
      </c>
      <c r="M103" s="568"/>
      <c r="N103" s="121">
        <v>19</v>
      </c>
      <c r="O103" s="346">
        <v>11</v>
      </c>
      <c r="P103" s="793">
        <f>(I103/L103)+((I103-J103)*0.01)</f>
        <v>0.82777777777777783</v>
      </c>
      <c r="Q103" s="793"/>
      <c r="R103" s="586"/>
      <c r="S103" s="636">
        <v>9</v>
      </c>
      <c r="T103" s="636">
        <v>7</v>
      </c>
      <c r="U103" s="579"/>
      <c r="V103" s="598">
        <v>0</v>
      </c>
      <c r="W103" s="598">
        <v>0</v>
      </c>
    </row>
    <row r="104" spans="1:23" x14ac:dyDescent="0.2">
      <c r="A104" s="570"/>
      <c r="B104" s="590" t="s">
        <v>76</v>
      </c>
      <c r="C104" s="590"/>
      <c r="D104" s="590"/>
      <c r="E104" s="590"/>
      <c r="F104" s="590"/>
      <c r="G104" s="590"/>
      <c r="H104" s="591"/>
      <c r="I104" s="121"/>
      <c r="J104" s="121"/>
      <c r="K104" s="627"/>
      <c r="L104" s="627"/>
      <c r="M104" s="627"/>
      <c r="N104" s="121"/>
      <c r="O104" s="375"/>
      <c r="P104" s="617"/>
      <c r="Q104" s="617"/>
      <c r="R104" s="617"/>
      <c r="S104" s="617"/>
      <c r="T104" s="617"/>
      <c r="U104" s="617"/>
      <c r="V104" s="617"/>
      <c r="W104" s="617"/>
    </row>
    <row r="105" spans="1:23" x14ac:dyDescent="0.2">
      <c r="A105" s="570"/>
      <c r="B105" s="602" t="s">
        <v>106</v>
      </c>
      <c r="C105" s="602"/>
      <c r="D105" s="602"/>
      <c r="E105" s="602"/>
      <c r="F105" s="602"/>
      <c r="G105" s="602"/>
      <c r="H105" s="603"/>
      <c r="I105" s="573"/>
      <c r="J105" s="573"/>
      <c r="K105" s="568"/>
      <c r="L105" s="568"/>
      <c r="M105" s="568"/>
      <c r="N105" s="573"/>
      <c r="O105" s="573"/>
      <c r="P105" s="576"/>
      <c r="Q105" s="576"/>
      <c r="R105" s="576"/>
      <c r="S105" s="576"/>
      <c r="T105" s="576"/>
      <c r="U105" s="576"/>
      <c r="V105" s="576"/>
      <c r="W105" s="576"/>
    </row>
    <row r="106" spans="1:23" x14ac:dyDescent="0.2">
      <c r="A106" s="570"/>
      <c r="B106" s="602" t="s">
        <v>158</v>
      </c>
      <c r="C106" s="602"/>
      <c r="D106" s="602"/>
      <c r="E106" s="602"/>
      <c r="F106" s="602"/>
      <c r="G106" s="602"/>
      <c r="H106" s="603"/>
      <c r="I106" s="573"/>
      <c r="J106" s="573"/>
      <c r="K106" s="568"/>
      <c r="L106" s="568"/>
      <c r="M106" s="568"/>
      <c r="N106" s="573"/>
      <c r="O106" s="573"/>
      <c r="P106" s="568"/>
      <c r="Q106" s="568"/>
      <c r="R106" s="568"/>
      <c r="S106" s="568"/>
      <c r="T106" s="568"/>
      <c r="U106" s="568"/>
      <c r="V106" s="568"/>
      <c r="W106" s="568"/>
    </row>
    <row r="107" spans="1:23" x14ac:dyDescent="0.2">
      <c r="A107" s="794" t="s">
        <v>330</v>
      </c>
      <c r="B107" s="794"/>
      <c r="C107" s="794"/>
      <c r="D107" s="794"/>
      <c r="E107" s="794"/>
      <c r="F107" s="794"/>
      <c r="G107" s="794"/>
      <c r="H107" s="680">
        <f>AVERAGE(A95:A106)</f>
        <v>5.333333333333333</v>
      </c>
      <c r="I107" s="582">
        <f>SUM(I95:I106)</f>
        <v>35</v>
      </c>
      <c r="J107" s="582">
        <f>SUM(J95:J106)</f>
        <v>20</v>
      </c>
      <c r="K107" s="53"/>
      <c r="L107" s="582">
        <f>SUM(L95:L106)</f>
        <v>55</v>
      </c>
      <c r="N107" s="582">
        <f>SUM(N95:N106)</f>
        <v>165</v>
      </c>
      <c r="O107" s="582">
        <f>SUM(O95:O106)</f>
        <v>116</v>
      </c>
    </row>
    <row r="108" spans="1:23" x14ac:dyDescent="0.2">
      <c r="K108" s="785" t="s">
        <v>327</v>
      </c>
      <c r="L108" s="785"/>
      <c r="M108" s="785"/>
      <c r="P108" s="575"/>
      <c r="Q108" s="575"/>
      <c r="R108" s="792" t="s">
        <v>331</v>
      </c>
      <c r="S108" s="792"/>
      <c r="T108" s="792"/>
      <c r="U108" s="806" t="s">
        <v>473</v>
      </c>
      <c r="V108" s="806"/>
      <c r="W108" s="806"/>
    </row>
    <row r="109" spans="1:23" x14ac:dyDescent="0.2">
      <c r="K109" s="785"/>
      <c r="L109" s="785"/>
      <c r="M109" s="785"/>
      <c r="P109" s="575"/>
      <c r="Q109" s="575"/>
      <c r="R109" s="792"/>
      <c r="S109" s="792"/>
      <c r="T109" s="792"/>
      <c r="U109" s="806"/>
      <c r="V109" s="806"/>
      <c r="W109" s="806"/>
    </row>
    <row r="110" spans="1:23" x14ac:dyDescent="0.2">
      <c r="A110" s="691" t="s">
        <v>272</v>
      </c>
      <c r="B110" s="679"/>
      <c r="C110" s="679"/>
      <c r="D110" s="679"/>
      <c r="E110" s="679"/>
      <c r="F110" s="679"/>
      <c r="G110" s="679"/>
      <c r="H110" s="679"/>
      <c r="K110" s="785"/>
      <c r="L110" s="785"/>
      <c r="M110" s="785"/>
      <c r="P110" s="575"/>
      <c r="Q110" s="575"/>
      <c r="R110" s="792"/>
      <c r="S110" s="792"/>
      <c r="T110" s="792"/>
      <c r="U110" s="806"/>
      <c r="V110" s="806"/>
      <c r="W110" s="806"/>
    </row>
    <row r="111" spans="1:23" x14ac:dyDescent="0.2">
      <c r="A111" s="679"/>
      <c r="B111" s="790" t="s">
        <v>369</v>
      </c>
      <c r="C111" s="790"/>
      <c r="D111" s="790"/>
      <c r="E111" s="790"/>
      <c r="F111" s="790"/>
      <c r="G111" s="790"/>
      <c r="H111" s="790"/>
      <c r="I111" s="786" t="s">
        <v>325</v>
      </c>
      <c r="J111" s="786"/>
      <c r="K111" s="785"/>
      <c r="L111" s="785"/>
      <c r="M111" s="785"/>
      <c r="N111" s="786" t="s">
        <v>326</v>
      </c>
      <c r="O111" s="786"/>
      <c r="P111" s="799" t="s">
        <v>307</v>
      </c>
      <c r="Q111" s="799"/>
      <c r="R111" s="792"/>
      <c r="S111" s="792"/>
      <c r="T111" s="792"/>
      <c r="U111" s="806"/>
      <c r="V111" s="806"/>
      <c r="W111" s="806"/>
    </row>
    <row r="112" spans="1:23" x14ac:dyDescent="0.2">
      <c r="A112" s="692" t="s">
        <v>190</v>
      </c>
      <c r="B112" s="791"/>
      <c r="C112" s="791"/>
      <c r="D112" s="791"/>
      <c r="E112" s="791"/>
      <c r="F112" s="791"/>
      <c r="G112" s="791"/>
      <c r="H112" s="791"/>
      <c r="I112" s="566" t="s">
        <v>4</v>
      </c>
      <c r="J112" s="566" t="s">
        <v>6</v>
      </c>
      <c r="K112" s="565"/>
      <c r="L112" s="565"/>
      <c r="M112" s="565"/>
      <c r="N112" s="566" t="s">
        <v>4</v>
      </c>
      <c r="O112" s="566" t="s">
        <v>6</v>
      </c>
      <c r="P112" s="800"/>
      <c r="Q112" s="800"/>
      <c r="R112" s="584"/>
      <c r="S112" s="634" t="s">
        <v>4</v>
      </c>
      <c r="T112" s="634" t="s">
        <v>6</v>
      </c>
      <c r="U112" s="577"/>
      <c r="V112" s="577" t="s">
        <v>4</v>
      </c>
      <c r="W112" s="577" t="s">
        <v>6</v>
      </c>
    </row>
    <row r="113" spans="1:23" x14ac:dyDescent="0.2">
      <c r="A113" s="609">
        <v>7</v>
      </c>
      <c r="B113" s="610" t="s">
        <v>375</v>
      </c>
      <c r="C113" s="587"/>
      <c r="D113" s="587"/>
      <c r="E113" s="587"/>
      <c r="F113" s="587"/>
      <c r="G113" s="587"/>
      <c r="H113" s="588"/>
      <c r="I113" s="571">
        <v>1</v>
      </c>
      <c r="J113" s="571">
        <v>0</v>
      </c>
      <c r="K113" s="567"/>
      <c r="L113" s="567">
        <f t="shared" ref="L113:L122" si="23">SUM(I113+J113)</f>
        <v>1</v>
      </c>
      <c r="M113" s="567"/>
      <c r="N113" s="574">
        <v>5</v>
      </c>
      <c r="O113" s="574">
        <v>2</v>
      </c>
      <c r="P113" s="788">
        <f t="shared" ref="P113:P119" si="24">(I113/L113)+((I113-J113)*0.01)</f>
        <v>1.01</v>
      </c>
      <c r="Q113" s="788"/>
      <c r="R113" s="585"/>
      <c r="S113" s="635">
        <v>5</v>
      </c>
      <c r="T113" s="635">
        <v>2</v>
      </c>
      <c r="U113" s="578"/>
      <c r="V113" s="597">
        <v>0</v>
      </c>
      <c r="W113" s="597">
        <v>2</v>
      </c>
    </row>
    <row r="114" spans="1:23" x14ac:dyDescent="0.2">
      <c r="A114" s="317">
        <v>7</v>
      </c>
      <c r="B114" s="83" t="s">
        <v>376</v>
      </c>
      <c r="C114" s="590"/>
      <c r="D114" s="590"/>
      <c r="E114" s="590"/>
      <c r="F114" s="590"/>
      <c r="G114" s="590"/>
      <c r="H114" s="591"/>
      <c r="I114" s="572">
        <v>3</v>
      </c>
      <c r="J114" s="572">
        <v>4</v>
      </c>
      <c r="K114" s="568"/>
      <c r="L114" s="569">
        <f>SUM(I114+J114)</f>
        <v>7</v>
      </c>
      <c r="M114" s="568"/>
      <c r="N114" s="379">
        <v>28</v>
      </c>
      <c r="O114" s="379">
        <v>30</v>
      </c>
      <c r="P114" s="793">
        <f>(I114/L114)+((I114-J114)*0.01)</f>
        <v>0.41857142857142854</v>
      </c>
      <c r="Q114" s="793"/>
      <c r="R114" s="586"/>
      <c r="S114" s="636">
        <v>7</v>
      </c>
      <c r="T114" s="636">
        <v>2</v>
      </c>
      <c r="U114" s="579"/>
      <c r="V114" s="598">
        <v>1</v>
      </c>
      <c r="W114" s="598">
        <v>0</v>
      </c>
    </row>
    <row r="115" spans="1:23" x14ac:dyDescent="0.2">
      <c r="A115" s="475">
        <v>6.5</v>
      </c>
      <c r="B115" s="611" t="s">
        <v>238</v>
      </c>
      <c r="C115" s="590"/>
      <c r="D115" s="590"/>
      <c r="E115" s="590"/>
      <c r="F115" s="590"/>
      <c r="G115" s="590"/>
      <c r="H115" s="591"/>
      <c r="I115" s="572">
        <v>4</v>
      </c>
      <c r="J115" s="572">
        <v>5</v>
      </c>
      <c r="K115" s="568"/>
      <c r="L115" s="569">
        <f>SUM(I115+J115)</f>
        <v>9</v>
      </c>
      <c r="M115" s="568"/>
      <c r="N115" s="379">
        <v>32</v>
      </c>
      <c r="O115" s="379">
        <v>25</v>
      </c>
      <c r="P115" s="793">
        <f>(I115/L115)+((I115-J115)*0.01)</f>
        <v>0.43444444444444441</v>
      </c>
      <c r="Q115" s="793"/>
      <c r="R115" s="586"/>
      <c r="S115" s="636">
        <v>13</v>
      </c>
      <c r="T115" s="636">
        <v>5</v>
      </c>
      <c r="U115" s="579"/>
      <c r="V115" s="598">
        <v>0</v>
      </c>
      <c r="W115" s="598">
        <v>0</v>
      </c>
    </row>
    <row r="116" spans="1:23" x14ac:dyDescent="0.2">
      <c r="A116" s="475">
        <v>5.5</v>
      </c>
      <c r="B116" s="611" t="s">
        <v>210</v>
      </c>
      <c r="C116" s="590"/>
      <c r="D116" s="590"/>
      <c r="E116" s="590"/>
      <c r="F116" s="590"/>
      <c r="G116" s="590"/>
      <c r="H116" s="591"/>
      <c r="I116" s="572">
        <v>3</v>
      </c>
      <c r="J116" s="572">
        <v>2</v>
      </c>
      <c r="K116" s="568"/>
      <c r="L116" s="569">
        <f>SUM(I116+J116)</f>
        <v>5</v>
      </c>
      <c r="M116" s="568"/>
      <c r="N116" s="379">
        <v>17</v>
      </c>
      <c r="O116" s="379">
        <v>21</v>
      </c>
      <c r="P116" s="793">
        <f>(I116/L116)+((I116-J116)*0.01)</f>
        <v>0.61</v>
      </c>
      <c r="Q116" s="793"/>
      <c r="R116" s="586"/>
      <c r="S116" s="636">
        <v>8</v>
      </c>
      <c r="T116" s="636">
        <v>6</v>
      </c>
      <c r="U116" s="579"/>
      <c r="V116" s="598">
        <v>2</v>
      </c>
      <c r="W116" s="598">
        <v>1</v>
      </c>
    </row>
    <row r="117" spans="1:23" x14ac:dyDescent="0.2">
      <c r="A117" s="304">
        <v>5</v>
      </c>
      <c r="B117" s="611" t="s">
        <v>377</v>
      </c>
      <c r="C117" s="590"/>
      <c r="D117" s="590"/>
      <c r="E117" s="590"/>
      <c r="F117" s="590"/>
      <c r="G117" s="590"/>
      <c r="H117" s="591"/>
      <c r="I117" s="572">
        <v>5</v>
      </c>
      <c r="J117" s="572">
        <v>4</v>
      </c>
      <c r="K117" s="568"/>
      <c r="L117" s="569">
        <f>SUM(I117+J117)</f>
        <v>9</v>
      </c>
      <c r="M117" s="568"/>
      <c r="N117" s="379">
        <v>26</v>
      </c>
      <c r="O117" s="379">
        <v>22</v>
      </c>
      <c r="P117" s="793">
        <f>(I117/L117)+((I117-J117)*0.01)</f>
        <v>0.56555555555555559</v>
      </c>
      <c r="Q117" s="793"/>
      <c r="R117" s="586"/>
      <c r="S117" s="636">
        <v>7</v>
      </c>
      <c r="T117" s="636">
        <v>2</v>
      </c>
      <c r="U117" s="579"/>
      <c r="V117" s="598">
        <v>0</v>
      </c>
      <c r="W117" s="598">
        <v>2</v>
      </c>
    </row>
    <row r="118" spans="1:23" x14ac:dyDescent="0.2">
      <c r="A118" s="317">
        <v>4.5</v>
      </c>
      <c r="B118" s="612" t="s">
        <v>378</v>
      </c>
      <c r="C118" s="590"/>
      <c r="D118" s="590"/>
      <c r="E118" s="590"/>
      <c r="F118" s="590"/>
      <c r="G118" s="590"/>
      <c r="H118" s="591"/>
      <c r="I118" s="572">
        <v>3</v>
      </c>
      <c r="J118" s="572">
        <v>1</v>
      </c>
      <c r="K118" s="568"/>
      <c r="L118" s="569">
        <f>SUM(I118+J118)</f>
        <v>4</v>
      </c>
      <c r="M118" s="568"/>
      <c r="N118" s="379">
        <v>11</v>
      </c>
      <c r="O118" s="379">
        <v>8</v>
      </c>
      <c r="P118" s="793">
        <f>(I118/L118)+((I118-J118)*0.01)</f>
        <v>0.77</v>
      </c>
      <c r="Q118" s="793"/>
      <c r="R118" s="586"/>
      <c r="S118" s="636">
        <v>3</v>
      </c>
      <c r="T118" s="636">
        <v>7</v>
      </c>
      <c r="U118" s="579"/>
      <c r="V118" s="598">
        <v>2</v>
      </c>
      <c r="W118" s="598">
        <v>0</v>
      </c>
    </row>
    <row r="119" spans="1:23" x14ac:dyDescent="0.2">
      <c r="A119" s="304">
        <v>3</v>
      </c>
      <c r="B119" s="605" t="s">
        <v>379</v>
      </c>
      <c r="C119" s="590"/>
      <c r="D119" s="590"/>
      <c r="E119" s="590"/>
      <c r="F119" s="590"/>
      <c r="G119" s="590"/>
      <c r="H119" s="591"/>
      <c r="I119" s="572">
        <v>4</v>
      </c>
      <c r="J119" s="572">
        <v>4</v>
      </c>
      <c r="K119" s="568"/>
      <c r="L119" s="569">
        <f t="shared" si="23"/>
        <v>8</v>
      </c>
      <c r="M119" s="568"/>
      <c r="N119" s="379">
        <v>12</v>
      </c>
      <c r="O119" s="379">
        <v>14</v>
      </c>
      <c r="P119" s="793">
        <f t="shared" si="24"/>
        <v>0.5</v>
      </c>
      <c r="Q119" s="793"/>
      <c r="R119" s="586"/>
      <c r="S119" s="636">
        <v>9</v>
      </c>
      <c r="T119" s="636">
        <v>13</v>
      </c>
      <c r="U119" s="579"/>
      <c r="V119" s="598">
        <v>2</v>
      </c>
      <c r="W119" s="598">
        <v>2</v>
      </c>
    </row>
    <row r="120" spans="1:23" x14ac:dyDescent="0.2">
      <c r="A120" s="304">
        <v>3</v>
      </c>
      <c r="B120" s="611" t="s">
        <v>452</v>
      </c>
      <c r="C120" s="590"/>
      <c r="D120" s="590"/>
      <c r="E120" s="590"/>
      <c r="F120" s="590"/>
      <c r="G120" s="590"/>
      <c r="H120" s="591"/>
      <c r="I120" s="572">
        <v>5</v>
      </c>
      <c r="J120" s="572">
        <v>3</v>
      </c>
      <c r="K120" s="568"/>
      <c r="L120" s="569">
        <f>SUM(I120+J120)</f>
        <v>8</v>
      </c>
      <c r="M120" s="568"/>
      <c r="N120" s="379">
        <v>13</v>
      </c>
      <c r="O120" s="379">
        <v>13</v>
      </c>
      <c r="P120" s="793">
        <f>(I120/L120)+((I120-J120)*0.01)</f>
        <v>0.64500000000000002</v>
      </c>
      <c r="Q120" s="793"/>
      <c r="R120" s="586"/>
      <c r="S120" s="636">
        <v>9</v>
      </c>
      <c r="T120" s="636">
        <v>3</v>
      </c>
      <c r="U120" s="579"/>
      <c r="V120" s="598">
        <v>0</v>
      </c>
      <c r="W120" s="598">
        <v>2</v>
      </c>
    </row>
    <row r="121" spans="1:23" x14ac:dyDescent="0.2">
      <c r="A121" s="304">
        <v>2.5</v>
      </c>
      <c r="B121" s="611" t="s">
        <v>454</v>
      </c>
      <c r="C121" s="590"/>
      <c r="D121" s="590"/>
      <c r="E121" s="590"/>
      <c r="F121" s="590"/>
      <c r="G121" s="590"/>
      <c r="H121" s="591"/>
      <c r="I121" s="572">
        <v>7</v>
      </c>
      <c r="J121" s="572">
        <v>2</v>
      </c>
      <c r="K121" s="568"/>
      <c r="L121" s="569">
        <f>SUM(I121+J121)</f>
        <v>9</v>
      </c>
      <c r="M121" s="568"/>
      <c r="N121" s="379">
        <v>16</v>
      </c>
      <c r="O121" s="379">
        <v>12</v>
      </c>
      <c r="P121" s="787">
        <f>(I121/L121)+((I121-J121)*0.01)</f>
        <v>0.82777777777777783</v>
      </c>
      <c r="Q121" s="787"/>
      <c r="R121" s="586"/>
      <c r="S121" s="636">
        <v>1</v>
      </c>
      <c r="T121" s="636">
        <v>6</v>
      </c>
      <c r="U121" s="579"/>
      <c r="V121" s="598">
        <v>0</v>
      </c>
      <c r="W121" s="598">
        <v>3</v>
      </c>
    </row>
    <row r="122" spans="1:23" x14ac:dyDescent="0.2">
      <c r="A122" s="570"/>
      <c r="B122" s="589" t="s">
        <v>76</v>
      </c>
      <c r="C122" s="590"/>
      <c r="D122" s="590"/>
      <c r="E122" s="590"/>
      <c r="F122" s="590"/>
      <c r="G122" s="590"/>
      <c r="H122" s="591"/>
      <c r="I122" s="379">
        <v>0</v>
      </c>
      <c r="J122" s="379">
        <v>0</v>
      </c>
      <c r="K122" s="568"/>
      <c r="L122" s="668">
        <f t="shared" si="23"/>
        <v>0</v>
      </c>
      <c r="M122" s="568"/>
      <c r="N122" s="379">
        <v>0</v>
      </c>
      <c r="O122" s="379">
        <v>0</v>
      </c>
      <c r="P122" s="580"/>
      <c r="Q122" s="580"/>
      <c r="R122" s="580"/>
      <c r="S122" s="580"/>
      <c r="T122" s="580"/>
      <c r="U122" s="580"/>
      <c r="V122" s="580"/>
      <c r="W122" s="580"/>
    </row>
    <row r="123" spans="1:23" x14ac:dyDescent="0.2">
      <c r="A123" s="570"/>
      <c r="B123" s="604" t="s">
        <v>106</v>
      </c>
      <c r="C123" s="602"/>
      <c r="D123" s="602"/>
      <c r="E123" s="602"/>
      <c r="F123" s="602"/>
      <c r="G123" s="602"/>
      <c r="H123" s="603"/>
      <c r="I123" s="573"/>
      <c r="J123" s="573"/>
      <c r="K123" s="568"/>
      <c r="L123" s="568"/>
      <c r="M123" s="568"/>
      <c r="N123" s="573"/>
      <c r="O123" s="573"/>
      <c r="P123" s="576"/>
      <c r="Q123" s="576"/>
      <c r="R123" s="576"/>
      <c r="S123" s="576"/>
      <c r="T123" s="576"/>
      <c r="U123" s="576"/>
      <c r="V123" s="576"/>
      <c r="W123" s="576"/>
    </row>
    <row r="124" spans="1:23" x14ac:dyDescent="0.2">
      <c r="A124" s="570"/>
      <c r="B124" s="604" t="s">
        <v>158</v>
      </c>
      <c r="C124" s="602"/>
      <c r="D124" s="602"/>
      <c r="E124" s="602"/>
      <c r="F124" s="602"/>
      <c r="G124" s="602"/>
      <c r="H124" s="603"/>
      <c r="I124" s="573"/>
      <c r="J124" s="573"/>
      <c r="K124" s="568"/>
      <c r="L124" s="568"/>
      <c r="M124" s="568"/>
      <c r="N124" s="573"/>
      <c r="O124" s="573"/>
      <c r="P124" s="568"/>
      <c r="Q124" s="568"/>
      <c r="R124" s="568"/>
      <c r="S124" s="568"/>
      <c r="T124" s="568"/>
      <c r="U124" s="568"/>
      <c r="V124" s="568"/>
      <c r="W124" s="568"/>
    </row>
    <row r="125" spans="1:23" x14ac:dyDescent="0.2">
      <c r="A125" s="798" t="s">
        <v>330</v>
      </c>
      <c r="B125" s="798"/>
      <c r="C125" s="798"/>
      <c r="D125" s="798"/>
      <c r="E125" s="798"/>
      <c r="F125" s="798"/>
      <c r="G125" s="798"/>
      <c r="H125" s="680">
        <f>AVERAGE(A113:A124)</f>
        <v>4.8888888888888893</v>
      </c>
      <c r="I125" s="582">
        <f>SUM(I113:I124)</f>
        <v>35</v>
      </c>
      <c r="J125" s="582">
        <f>SUM(J113:J124)</f>
        <v>25</v>
      </c>
      <c r="K125" s="53"/>
      <c r="L125" s="582">
        <f>SUM(L113:L124)</f>
        <v>60</v>
      </c>
      <c r="N125" s="582">
        <f>SUM(N113:N124)</f>
        <v>160</v>
      </c>
      <c r="O125" s="582">
        <f>SUM(O113:O124)</f>
        <v>147</v>
      </c>
    </row>
    <row r="126" spans="1:23" x14ac:dyDescent="0.2">
      <c r="A126" s="398"/>
      <c r="B126" s="398"/>
      <c r="C126" s="398"/>
      <c r="D126" s="398"/>
      <c r="E126" s="398"/>
      <c r="F126" s="398"/>
      <c r="G126" s="398"/>
      <c r="H126" s="398"/>
      <c r="I126" s="398"/>
      <c r="J126" s="398"/>
      <c r="K126" s="789" t="s">
        <v>327</v>
      </c>
      <c r="L126" s="789"/>
      <c r="M126" s="789"/>
      <c r="N126" s="398"/>
      <c r="O126" s="398"/>
      <c r="P126" s="575"/>
      <c r="Q126" s="575"/>
      <c r="R126" s="792" t="s">
        <v>331</v>
      </c>
      <c r="S126" s="792"/>
      <c r="T126" s="792"/>
      <c r="U126" s="806" t="s">
        <v>473</v>
      </c>
      <c r="V126" s="806"/>
      <c r="W126" s="806"/>
    </row>
    <row r="127" spans="1:23" x14ac:dyDescent="0.2">
      <c r="A127" s="648"/>
      <c r="B127" s="398"/>
      <c r="C127" s="398"/>
      <c r="D127" s="398"/>
      <c r="E127" s="398"/>
      <c r="F127" s="398"/>
      <c r="G127" s="398"/>
      <c r="H127" s="398"/>
      <c r="I127" s="398"/>
      <c r="J127" s="398"/>
      <c r="K127" s="789"/>
      <c r="L127" s="789"/>
      <c r="M127" s="789"/>
      <c r="N127" s="398"/>
      <c r="O127" s="398"/>
      <c r="P127" s="575"/>
      <c r="Q127" s="575"/>
      <c r="R127" s="792"/>
      <c r="S127" s="792"/>
      <c r="T127" s="792"/>
      <c r="U127" s="806"/>
      <c r="V127" s="806"/>
      <c r="W127" s="806"/>
    </row>
    <row r="128" spans="1:23" x14ac:dyDescent="0.2">
      <c r="A128" s="691" t="s">
        <v>281</v>
      </c>
      <c r="B128" s="679"/>
      <c r="C128" s="679"/>
      <c r="D128" s="679"/>
      <c r="E128" s="679"/>
      <c r="F128" s="679"/>
      <c r="G128" s="679"/>
      <c r="H128" s="679"/>
      <c r="I128" s="398"/>
      <c r="J128" s="398"/>
      <c r="K128" s="789"/>
      <c r="L128" s="789"/>
      <c r="M128" s="789"/>
      <c r="N128" s="398"/>
      <c r="O128" s="398"/>
      <c r="P128" s="575"/>
      <c r="Q128" s="575"/>
      <c r="R128" s="792"/>
      <c r="S128" s="792"/>
      <c r="T128" s="792"/>
      <c r="U128" s="806"/>
      <c r="V128" s="806"/>
      <c r="W128" s="806"/>
    </row>
    <row r="129" spans="1:23" x14ac:dyDescent="0.2">
      <c r="A129" s="679"/>
      <c r="B129" s="790" t="s">
        <v>356</v>
      </c>
      <c r="C129" s="790"/>
      <c r="D129" s="790"/>
      <c r="E129" s="790"/>
      <c r="F129" s="790"/>
      <c r="G129" s="790"/>
      <c r="H129" s="790"/>
      <c r="I129" s="795" t="s">
        <v>325</v>
      </c>
      <c r="J129" s="795"/>
      <c r="K129" s="789"/>
      <c r="L129" s="789"/>
      <c r="M129" s="789"/>
      <c r="N129" s="795" t="s">
        <v>326</v>
      </c>
      <c r="O129" s="795"/>
      <c r="P129" s="799" t="s">
        <v>307</v>
      </c>
      <c r="Q129" s="799"/>
      <c r="R129" s="792"/>
      <c r="S129" s="792"/>
      <c r="T129" s="792"/>
      <c r="U129" s="806"/>
      <c r="V129" s="806"/>
      <c r="W129" s="806"/>
    </row>
    <row r="130" spans="1:23" x14ac:dyDescent="0.2">
      <c r="A130" s="692" t="s">
        <v>190</v>
      </c>
      <c r="B130" s="791"/>
      <c r="C130" s="791"/>
      <c r="D130" s="791"/>
      <c r="E130" s="791"/>
      <c r="F130" s="791"/>
      <c r="G130" s="791"/>
      <c r="H130" s="791"/>
      <c r="I130" s="649" t="s">
        <v>4</v>
      </c>
      <c r="J130" s="649" t="s">
        <v>6</v>
      </c>
      <c r="K130" s="650"/>
      <c r="L130" s="650"/>
      <c r="M130" s="650"/>
      <c r="N130" s="649" t="s">
        <v>4</v>
      </c>
      <c r="O130" s="649" t="s">
        <v>6</v>
      </c>
      <c r="P130" s="800"/>
      <c r="Q130" s="800"/>
      <c r="R130" s="584"/>
      <c r="S130" s="634" t="s">
        <v>4</v>
      </c>
      <c r="T130" s="634" t="s">
        <v>6</v>
      </c>
      <c r="U130" s="577"/>
      <c r="V130" s="577" t="s">
        <v>4</v>
      </c>
      <c r="W130" s="577" t="s">
        <v>6</v>
      </c>
    </row>
    <row r="131" spans="1:23" x14ac:dyDescent="0.2">
      <c r="A131" s="352">
        <v>6.5</v>
      </c>
      <c r="B131" s="605" t="s">
        <v>357</v>
      </c>
      <c r="C131" s="587"/>
      <c r="D131" s="587"/>
      <c r="E131" s="587"/>
      <c r="F131" s="587"/>
      <c r="G131" s="587"/>
      <c r="H131" s="588"/>
      <c r="I131" s="121">
        <v>2</v>
      </c>
      <c r="J131" s="121">
        <v>5</v>
      </c>
      <c r="K131" s="567"/>
      <c r="L131" s="567">
        <f t="shared" ref="L131:L139" si="25">SUM(I131+J131)</f>
        <v>7</v>
      </c>
      <c r="M131" s="567"/>
      <c r="N131" s="121">
        <v>19</v>
      </c>
      <c r="O131" s="121">
        <v>28</v>
      </c>
      <c r="P131" s="788">
        <f t="shared" ref="P131:P137" si="26">(I131/L131)+((I131-J131)*0.01)</f>
        <v>0.25571428571428567</v>
      </c>
      <c r="Q131" s="788"/>
      <c r="R131" s="585"/>
      <c r="S131" s="635">
        <v>5</v>
      </c>
      <c r="T131" s="635">
        <v>5</v>
      </c>
      <c r="U131" s="578"/>
      <c r="V131" s="597">
        <v>0</v>
      </c>
      <c r="W131" s="597">
        <v>0</v>
      </c>
    </row>
    <row r="132" spans="1:23" x14ac:dyDescent="0.2">
      <c r="A132" s="352">
        <v>6</v>
      </c>
      <c r="B132" s="176" t="s">
        <v>359</v>
      </c>
      <c r="C132" s="590"/>
      <c r="D132" s="590"/>
      <c r="E132" s="590"/>
      <c r="F132" s="590"/>
      <c r="G132" s="590"/>
      <c r="H132" s="591"/>
      <c r="I132" s="121">
        <v>4</v>
      </c>
      <c r="J132" s="121">
        <v>2</v>
      </c>
      <c r="K132" s="627"/>
      <c r="L132" s="622">
        <f>SUM(I132+J132)</f>
        <v>6</v>
      </c>
      <c r="M132" s="627"/>
      <c r="N132" s="121">
        <v>22</v>
      </c>
      <c r="O132" s="121">
        <v>21</v>
      </c>
      <c r="P132" s="793">
        <f>(I132/L132)+((I132-J132)*0.01)</f>
        <v>0.68666666666666665</v>
      </c>
      <c r="Q132" s="793"/>
      <c r="R132" s="586"/>
      <c r="S132" s="636">
        <v>8</v>
      </c>
      <c r="T132" s="636">
        <v>3</v>
      </c>
      <c r="U132" s="579"/>
      <c r="V132" s="598">
        <v>0</v>
      </c>
      <c r="W132" s="598">
        <v>0</v>
      </c>
    </row>
    <row r="133" spans="1:23" x14ac:dyDescent="0.2">
      <c r="A133" s="352">
        <v>5.5</v>
      </c>
      <c r="B133" s="633" t="s">
        <v>209</v>
      </c>
      <c r="C133" s="568"/>
      <c r="D133" s="627"/>
      <c r="E133" s="627"/>
      <c r="F133" s="627"/>
      <c r="G133" s="627"/>
      <c r="H133" s="618"/>
      <c r="I133" s="639">
        <v>6</v>
      </c>
      <c r="J133" s="639">
        <v>4</v>
      </c>
      <c r="K133" s="627"/>
      <c r="L133" s="569">
        <f>SUM(I133+J133)</f>
        <v>10</v>
      </c>
      <c r="M133" s="627"/>
      <c r="N133" s="639">
        <v>31</v>
      </c>
      <c r="O133" s="639">
        <v>28</v>
      </c>
      <c r="P133" s="793">
        <f>(I133/L133)+((I133-J133)*0.01)</f>
        <v>0.62</v>
      </c>
      <c r="Q133" s="793"/>
      <c r="R133" s="640"/>
      <c r="S133" s="638">
        <v>4</v>
      </c>
      <c r="T133" s="638">
        <v>5</v>
      </c>
      <c r="U133" s="662"/>
      <c r="V133" s="621">
        <v>0</v>
      </c>
      <c r="W133" s="621">
        <v>0</v>
      </c>
    </row>
    <row r="134" spans="1:23" x14ac:dyDescent="0.2">
      <c r="A134" s="352">
        <v>5</v>
      </c>
      <c r="B134" s="470" t="s">
        <v>358</v>
      </c>
      <c r="C134" s="592"/>
      <c r="D134" s="592"/>
      <c r="E134" s="592"/>
      <c r="F134" s="592"/>
      <c r="G134" s="592"/>
      <c r="H134" s="591"/>
      <c r="I134" s="121">
        <v>2</v>
      </c>
      <c r="J134" s="121">
        <v>4</v>
      </c>
      <c r="K134" s="627"/>
      <c r="L134" s="622">
        <f t="shared" ref="L134:L137" si="27">SUM(I134+J134)</f>
        <v>6</v>
      </c>
      <c r="M134" s="627"/>
      <c r="N134" s="121">
        <v>16</v>
      </c>
      <c r="O134" s="121">
        <v>19</v>
      </c>
      <c r="P134" s="787">
        <f t="shared" si="26"/>
        <v>0.3133333333333333</v>
      </c>
      <c r="Q134" s="787"/>
      <c r="R134" s="599"/>
      <c r="S134" s="638">
        <v>7</v>
      </c>
      <c r="T134" s="638">
        <v>4</v>
      </c>
      <c r="U134" s="620"/>
      <c r="V134" s="621">
        <v>0</v>
      </c>
      <c r="W134" s="621">
        <v>0</v>
      </c>
    </row>
    <row r="135" spans="1:23" x14ac:dyDescent="0.2">
      <c r="A135" s="352">
        <v>4.5</v>
      </c>
      <c r="B135" s="355" t="s">
        <v>483</v>
      </c>
      <c r="C135" s="627"/>
      <c r="D135" s="627"/>
      <c r="E135" s="627"/>
      <c r="F135" s="627"/>
      <c r="G135" s="627"/>
      <c r="H135" s="616"/>
      <c r="I135" s="166">
        <v>1</v>
      </c>
      <c r="J135" s="166">
        <v>1</v>
      </c>
      <c r="K135" s="627"/>
      <c r="L135" s="655">
        <f t="shared" si="27"/>
        <v>2</v>
      </c>
      <c r="M135" s="627"/>
      <c r="N135" s="166">
        <v>4</v>
      </c>
      <c r="O135" s="166">
        <v>6</v>
      </c>
      <c r="P135" s="787">
        <f t="shared" si="26"/>
        <v>0.5</v>
      </c>
      <c r="Q135" s="787"/>
      <c r="R135" s="652"/>
      <c r="S135" s="637">
        <v>0</v>
      </c>
      <c r="T135" s="637">
        <v>0</v>
      </c>
      <c r="U135" s="632"/>
      <c r="V135" s="631">
        <v>0</v>
      </c>
      <c r="W135" s="631">
        <v>0</v>
      </c>
    </row>
    <row r="136" spans="1:23" x14ac:dyDescent="0.2">
      <c r="A136" s="352">
        <v>3.5</v>
      </c>
      <c r="B136" s="122" t="s">
        <v>360</v>
      </c>
      <c r="C136" s="592"/>
      <c r="D136" s="592"/>
      <c r="E136" s="592"/>
      <c r="F136" s="592"/>
      <c r="G136" s="592"/>
      <c r="H136" s="593"/>
      <c r="I136" s="121">
        <v>2</v>
      </c>
      <c r="J136" s="121">
        <v>8</v>
      </c>
      <c r="K136" s="627"/>
      <c r="L136" s="622">
        <f t="shared" si="27"/>
        <v>10</v>
      </c>
      <c r="M136" s="627"/>
      <c r="N136" s="121">
        <v>15</v>
      </c>
      <c r="O136" s="121">
        <v>31</v>
      </c>
      <c r="P136" s="787">
        <f t="shared" si="26"/>
        <v>0.14000000000000001</v>
      </c>
      <c r="Q136" s="787"/>
      <c r="R136" s="586"/>
      <c r="S136" s="636">
        <v>10</v>
      </c>
      <c r="T136" s="636">
        <v>6</v>
      </c>
      <c r="U136" s="579"/>
      <c r="V136" s="598">
        <v>0</v>
      </c>
      <c r="W136" s="598">
        <v>0</v>
      </c>
    </row>
    <row r="137" spans="1:23" x14ac:dyDescent="0.2">
      <c r="A137" s="352">
        <v>3.5</v>
      </c>
      <c r="B137" s="176" t="s">
        <v>448</v>
      </c>
      <c r="C137" s="590"/>
      <c r="D137" s="590"/>
      <c r="E137" s="590"/>
      <c r="F137" s="590"/>
      <c r="G137" s="590"/>
      <c r="H137" s="591"/>
      <c r="I137" s="121">
        <v>2</v>
      </c>
      <c r="J137" s="121">
        <v>2</v>
      </c>
      <c r="K137" s="568"/>
      <c r="L137" s="569">
        <f t="shared" si="27"/>
        <v>4</v>
      </c>
      <c r="M137" s="568"/>
      <c r="N137" s="121">
        <v>5</v>
      </c>
      <c r="O137" s="121">
        <v>6</v>
      </c>
      <c r="P137" s="793">
        <f t="shared" si="26"/>
        <v>0.5</v>
      </c>
      <c r="Q137" s="793"/>
      <c r="R137" s="586"/>
      <c r="S137" s="636">
        <v>4</v>
      </c>
      <c r="T137" s="636">
        <v>5</v>
      </c>
      <c r="U137" s="579"/>
      <c r="V137" s="598">
        <v>0</v>
      </c>
      <c r="W137" s="598">
        <v>0</v>
      </c>
    </row>
    <row r="138" spans="1:23" x14ac:dyDescent="0.2">
      <c r="A138" s="352">
        <v>2.5</v>
      </c>
      <c r="B138" s="355" t="s">
        <v>462</v>
      </c>
      <c r="C138" s="568"/>
      <c r="D138" s="568"/>
      <c r="E138" s="568"/>
      <c r="F138" s="568"/>
      <c r="G138" s="568"/>
      <c r="H138" s="618"/>
      <c r="I138" s="166">
        <v>0</v>
      </c>
      <c r="J138" s="166">
        <v>8</v>
      </c>
      <c r="K138" s="627"/>
      <c r="L138" s="655">
        <f t="shared" si="25"/>
        <v>8</v>
      </c>
      <c r="M138" s="627"/>
      <c r="N138" s="166">
        <v>6</v>
      </c>
      <c r="O138" s="166">
        <v>21</v>
      </c>
      <c r="P138" s="793">
        <f t="shared" ref="P138:P139" si="28">(I138/L138)+((I138-J138)*0.01)</f>
        <v>-0.08</v>
      </c>
      <c r="Q138" s="793"/>
      <c r="R138" s="642"/>
      <c r="S138" s="636">
        <v>0</v>
      </c>
      <c r="T138" s="636">
        <v>4</v>
      </c>
      <c r="U138" s="661"/>
      <c r="V138" s="598">
        <v>0</v>
      </c>
      <c r="W138" s="598">
        <v>0</v>
      </c>
    </row>
    <row r="139" spans="1:23" x14ac:dyDescent="0.2">
      <c r="A139" s="352">
        <v>2</v>
      </c>
      <c r="B139" s="676" t="s">
        <v>440</v>
      </c>
      <c r="H139" s="616"/>
      <c r="I139" s="402">
        <v>1</v>
      </c>
      <c r="J139" s="402">
        <v>6</v>
      </c>
      <c r="L139" s="625">
        <f t="shared" si="25"/>
        <v>7</v>
      </c>
      <c r="N139" s="402">
        <v>5</v>
      </c>
      <c r="O139" s="402">
        <v>19</v>
      </c>
      <c r="P139" s="793">
        <f t="shared" si="28"/>
        <v>9.2857142857142846E-2</v>
      </c>
      <c r="Q139" s="793"/>
      <c r="R139" s="652"/>
      <c r="S139" s="637">
        <v>2</v>
      </c>
      <c r="T139" s="637">
        <v>7</v>
      </c>
      <c r="U139" s="632"/>
      <c r="V139" s="631">
        <v>0</v>
      </c>
      <c r="W139" s="631">
        <v>0</v>
      </c>
    </row>
    <row r="140" spans="1:23" x14ac:dyDescent="0.2">
      <c r="A140" s="570"/>
      <c r="B140" s="590" t="s">
        <v>76</v>
      </c>
      <c r="C140" s="590"/>
      <c r="D140" s="590"/>
      <c r="E140" s="590"/>
      <c r="F140" s="590"/>
      <c r="G140" s="590"/>
      <c r="H140" s="591"/>
      <c r="I140" s="573"/>
      <c r="J140" s="573"/>
      <c r="K140" s="568"/>
      <c r="L140" s="568"/>
      <c r="M140" s="568"/>
      <c r="N140" s="573"/>
      <c r="O140" s="573"/>
      <c r="P140" s="580"/>
      <c r="Q140" s="580"/>
      <c r="R140" s="580"/>
      <c r="S140" s="580"/>
      <c r="T140" s="580"/>
      <c r="U140" s="580"/>
      <c r="V140" s="580"/>
      <c r="W140" s="580"/>
    </row>
    <row r="141" spans="1:23" x14ac:dyDescent="0.2">
      <c r="A141" s="570"/>
      <c r="B141" s="602" t="s">
        <v>106</v>
      </c>
      <c r="C141" s="602"/>
      <c r="D141" s="602"/>
      <c r="E141" s="602"/>
      <c r="F141" s="602"/>
      <c r="G141" s="602"/>
      <c r="H141" s="603"/>
      <c r="I141" s="573"/>
      <c r="J141" s="573"/>
      <c r="K141" s="568"/>
      <c r="L141" s="568"/>
      <c r="M141" s="568"/>
      <c r="N141" s="573"/>
      <c r="O141" s="573"/>
      <c r="P141" s="576"/>
      <c r="Q141" s="576"/>
      <c r="R141" s="576"/>
      <c r="S141" s="576"/>
      <c r="T141" s="576"/>
      <c r="U141" s="576"/>
      <c r="V141" s="576"/>
      <c r="W141" s="576"/>
    </row>
    <row r="142" spans="1:23" x14ac:dyDescent="0.2">
      <c r="A142" s="570"/>
      <c r="B142" s="602" t="s">
        <v>158</v>
      </c>
      <c r="C142" s="602"/>
      <c r="D142" s="602"/>
      <c r="E142" s="602"/>
      <c r="F142" s="602"/>
      <c r="G142" s="602"/>
      <c r="H142" s="603"/>
      <c r="I142" s="573"/>
      <c r="J142" s="573"/>
      <c r="K142" s="568"/>
      <c r="L142" s="568"/>
      <c r="M142" s="568"/>
      <c r="N142" s="573"/>
      <c r="O142" s="573"/>
      <c r="P142" s="568"/>
      <c r="Q142" s="568"/>
      <c r="R142" s="568"/>
      <c r="S142" s="568"/>
      <c r="T142" s="568"/>
      <c r="U142" s="568"/>
      <c r="V142" s="568"/>
      <c r="W142" s="568"/>
    </row>
    <row r="143" spans="1:23" x14ac:dyDescent="0.2">
      <c r="A143" s="794" t="s">
        <v>330</v>
      </c>
      <c r="B143" s="794"/>
      <c r="C143" s="794"/>
      <c r="D143" s="794"/>
      <c r="E143" s="794"/>
      <c r="F143" s="794"/>
      <c r="G143" s="794"/>
      <c r="H143" s="680">
        <f>AVERAGE(A131:A142)</f>
        <v>4.333333333333333</v>
      </c>
      <c r="I143" s="663">
        <f>SUM(I131:I142)</f>
        <v>20</v>
      </c>
      <c r="J143" s="663">
        <f>SUM(J131:J142)</f>
        <v>40</v>
      </c>
      <c r="K143" s="53"/>
      <c r="L143" s="582">
        <f>SUM(L131:L142)</f>
        <v>60</v>
      </c>
      <c r="N143" s="582">
        <f>SUM(N131:N142)</f>
        <v>123</v>
      </c>
      <c r="O143" s="582">
        <f>SUM(O131:O142)</f>
        <v>179</v>
      </c>
    </row>
    <row r="144" spans="1:23" x14ac:dyDescent="0.2">
      <c r="A144" s="595"/>
      <c r="B144" s="595"/>
      <c r="C144" s="595"/>
      <c r="D144" s="595"/>
      <c r="E144" s="595"/>
      <c r="F144" s="595"/>
      <c r="G144" s="595"/>
      <c r="H144" s="347"/>
      <c r="I144" s="654"/>
      <c r="J144" s="654"/>
      <c r="K144" s="53"/>
      <c r="L144" s="654"/>
      <c r="N144" s="654"/>
      <c r="O144" s="654"/>
    </row>
    <row r="145" spans="1:23" ht="12.75" customHeight="1" x14ac:dyDescent="0.2">
      <c r="K145" s="785" t="s">
        <v>327</v>
      </c>
      <c r="L145" s="785"/>
      <c r="M145" s="785"/>
      <c r="P145" s="575"/>
      <c r="Q145" s="575"/>
      <c r="R145" s="792" t="s">
        <v>331</v>
      </c>
      <c r="S145" s="792"/>
      <c r="T145" s="792"/>
      <c r="U145" s="834" t="s">
        <v>473</v>
      </c>
      <c r="V145" s="834"/>
      <c r="W145" s="834"/>
    </row>
    <row r="146" spans="1:23" x14ac:dyDescent="0.2">
      <c r="A146" s="691" t="s">
        <v>272</v>
      </c>
      <c r="B146" s="679"/>
      <c r="C146" s="679"/>
      <c r="D146" s="679"/>
      <c r="E146" s="679"/>
      <c r="F146" s="679"/>
      <c r="G146" s="679"/>
      <c r="H146" s="679"/>
      <c r="K146" s="785"/>
      <c r="L146" s="785"/>
      <c r="M146" s="785"/>
      <c r="P146" s="575"/>
      <c r="Q146" s="575"/>
      <c r="R146" s="792"/>
      <c r="S146" s="792"/>
      <c r="T146" s="792"/>
      <c r="U146" s="834"/>
      <c r="V146" s="834"/>
      <c r="W146" s="834"/>
    </row>
    <row r="147" spans="1:23" x14ac:dyDescent="0.2">
      <c r="A147" s="691"/>
      <c r="B147" s="679"/>
      <c r="C147" s="679"/>
      <c r="D147" s="679"/>
      <c r="E147" s="679"/>
      <c r="F147" s="679"/>
      <c r="G147" s="679"/>
      <c r="H147" s="679"/>
      <c r="K147" s="785"/>
      <c r="L147" s="785"/>
      <c r="M147" s="785"/>
      <c r="P147" s="575"/>
      <c r="Q147" s="575"/>
      <c r="R147" s="792"/>
      <c r="S147" s="792"/>
      <c r="T147" s="792"/>
      <c r="U147" s="834"/>
      <c r="V147" s="834"/>
      <c r="W147" s="834"/>
    </row>
    <row r="148" spans="1:23" ht="12.75" customHeight="1" x14ac:dyDescent="0.2">
      <c r="A148" s="679"/>
      <c r="B148" s="790" t="s">
        <v>333</v>
      </c>
      <c r="C148" s="790"/>
      <c r="D148" s="790"/>
      <c r="E148" s="790"/>
      <c r="F148" s="790"/>
      <c r="G148" s="790"/>
      <c r="H148" s="790"/>
      <c r="I148" s="786" t="s">
        <v>325</v>
      </c>
      <c r="J148" s="786"/>
      <c r="K148" s="785"/>
      <c r="L148" s="785"/>
      <c r="M148" s="785"/>
      <c r="N148" s="786" t="s">
        <v>326</v>
      </c>
      <c r="O148" s="786"/>
      <c r="P148" s="799" t="s">
        <v>307</v>
      </c>
      <c r="Q148" s="799"/>
      <c r="R148" s="792"/>
      <c r="S148" s="792"/>
      <c r="T148" s="792"/>
      <c r="U148" s="834"/>
      <c r="V148" s="834"/>
      <c r="W148" s="834"/>
    </row>
    <row r="149" spans="1:23" ht="12.75" customHeight="1" x14ac:dyDescent="0.2">
      <c r="A149" s="692" t="s">
        <v>190</v>
      </c>
      <c r="B149" s="791"/>
      <c r="C149" s="791"/>
      <c r="D149" s="791"/>
      <c r="E149" s="791"/>
      <c r="F149" s="791"/>
      <c r="G149" s="791"/>
      <c r="H149" s="791"/>
      <c r="I149" s="566" t="s">
        <v>4</v>
      </c>
      <c r="J149" s="566" t="s">
        <v>6</v>
      </c>
      <c r="K149" s="565"/>
      <c r="L149" s="565"/>
      <c r="M149" s="565"/>
      <c r="N149" s="566" t="s">
        <v>4</v>
      </c>
      <c r="O149" s="566" t="s">
        <v>6</v>
      </c>
      <c r="P149" s="800"/>
      <c r="Q149" s="800"/>
      <c r="R149" s="584"/>
      <c r="S149" s="634" t="s">
        <v>4</v>
      </c>
      <c r="T149" s="634" t="s">
        <v>6</v>
      </c>
      <c r="U149" s="656"/>
      <c r="V149" s="656" t="s">
        <v>4</v>
      </c>
      <c r="W149" s="656" t="s">
        <v>6</v>
      </c>
    </row>
    <row r="150" spans="1:23" x14ac:dyDescent="0.2">
      <c r="A150" s="317">
        <v>6.5</v>
      </c>
      <c r="B150" s="189" t="s">
        <v>351</v>
      </c>
      <c r="C150" s="592"/>
      <c r="D150" s="592"/>
      <c r="E150" s="592"/>
      <c r="F150" s="592"/>
      <c r="G150" s="592"/>
      <c r="H150" s="593"/>
      <c r="I150" s="166">
        <v>7</v>
      </c>
      <c r="J150" s="166">
        <v>4</v>
      </c>
      <c r="K150" s="627"/>
      <c r="L150" s="622">
        <f t="shared" ref="L150:L153" si="29">SUM(I150+J150)</f>
        <v>11</v>
      </c>
      <c r="M150" s="627"/>
      <c r="N150" s="166">
        <v>43</v>
      </c>
      <c r="O150" s="166">
        <v>36</v>
      </c>
      <c r="P150" s="788">
        <f t="shared" ref="P150:P152" si="30">(I150/L150)+((I150-J150)*0.01)</f>
        <v>0.66636363636363638</v>
      </c>
      <c r="Q150" s="788"/>
      <c r="R150" s="599"/>
      <c r="S150" s="638">
        <v>3</v>
      </c>
      <c r="T150" s="638">
        <v>6</v>
      </c>
      <c r="U150" s="658"/>
      <c r="V150" s="657">
        <v>0</v>
      </c>
      <c r="W150" s="657">
        <v>0</v>
      </c>
    </row>
    <row r="151" spans="1:23" x14ac:dyDescent="0.2">
      <c r="A151" s="317">
        <v>6.5</v>
      </c>
      <c r="B151" s="189" t="s">
        <v>353</v>
      </c>
      <c r="C151" s="590"/>
      <c r="D151" s="590"/>
      <c r="E151" s="590"/>
      <c r="F151" s="590"/>
      <c r="G151" s="590"/>
      <c r="H151" s="591"/>
      <c r="I151" s="121">
        <v>5</v>
      </c>
      <c r="J151" s="121">
        <v>4</v>
      </c>
      <c r="K151" s="568"/>
      <c r="L151" s="569">
        <f t="shared" si="29"/>
        <v>9</v>
      </c>
      <c r="M151" s="568"/>
      <c r="N151" s="121">
        <v>33</v>
      </c>
      <c r="O151" s="166">
        <v>28</v>
      </c>
      <c r="P151" s="793">
        <f t="shared" si="30"/>
        <v>0.56555555555555559</v>
      </c>
      <c r="Q151" s="793"/>
      <c r="R151" s="586"/>
      <c r="S151" s="636">
        <v>8</v>
      </c>
      <c r="T151" s="636">
        <v>5</v>
      </c>
      <c r="U151" s="657"/>
      <c r="V151" s="657">
        <v>0</v>
      </c>
      <c r="W151" s="657">
        <v>0</v>
      </c>
    </row>
    <row r="152" spans="1:23" x14ac:dyDescent="0.2">
      <c r="A152" s="317">
        <v>6</v>
      </c>
      <c r="B152" s="189" t="s">
        <v>352</v>
      </c>
      <c r="C152" s="592"/>
      <c r="D152" s="592"/>
      <c r="E152" s="592"/>
      <c r="F152" s="592"/>
      <c r="G152" s="592"/>
      <c r="H152" s="591"/>
      <c r="I152" s="121">
        <v>3</v>
      </c>
      <c r="J152" s="121">
        <v>4</v>
      </c>
      <c r="K152" s="568"/>
      <c r="L152" s="569">
        <f t="shared" si="29"/>
        <v>7</v>
      </c>
      <c r="M152" s="568"/>
      <c r="N152" s="121">
        <v>22</v>
      </c>
      <c r="O152" s="346">
        <v>22</v>
      </c>
      <c r="P152" s="793">
        <f t="shared" si="30"/>
        <v>0.41857142857142854</v>
      </c>
      <c r="Q152" s="793"/>
      <c r="R152" s="586"/>
      <c r="S152" s="636">
        <v>10</v>
      </c>
      <c r="T152" s="636">
        <v>2</v>
      </c>
      <c r="U152" s="657"/>
      <c r="V152" s="657">
        <v>0</v>
      </c>
      <c r="W152" s="657">
        <v>0</v>
      </c>
    </row>
    <row r="153" spans="1:23" x14ac:dyDescent="0.2">
      <c r="A153" s="317">
        <v>4.5</v>
      </c>
      <c r="B153" s="470" t="s">
        <v>486</v>
      </c>
      <c r="H153" s="616"/>
      <c r="I153" s="166">
        <v>2</v>
      </c>
      <c r="J153" s="166">
        <v>0</v>
      </c>
      <c r="K153" s="627"/>
      <c r="L153" s="569">
        <f t="shared" si="29"/>
        <v>2</v>
      </c>
      <c r="M153" s="627"/>
      <c r="N153" s="166">
        <v>6</v>
      </c>
      <c r="O153" s="346">
        <v>2</v>
      </c>
      <c r="P153" s="793">
        <f t="shared" ref="P153" si="31">(I153/L153)+((I153-J153)*0.01)</f>
        <v>1.02</v>
      </c>
      <c r="Q153" s="793"/>
      <c r="R153" s="642"/>
      <c r="S153" s="636">
        <v>1</v>
      </c>
      <c r="T153" s="636">
        <v>4</v>
      </c>
      <c r="U153" s="661"/>
      <c r="V153" s="657">
        <v>0</v>
      </c>
      <c r="W153" s="657">
        <v>1</v>
      </c>
    </row>
    <row r="154" spans="1:23" x14ac:dyDescent="0.2">
      <c r="A154" s="317">
        <v>4.5</v>
      </c>
      <c r="B154" s="388" t="s">
        <v>355</v>
      </c>
      <c r="C154" s="590"/>
      <c r="D154" s="590"/>
      <c r="E154" s="590"/>
      <c r="F154" s="590"/>
      <c r="G154" s="590"/>
      <c r="H154" s="591"/>
      <c r="I154" s="375">
        <v>5</v>
      </c>
      <c r="J154" s="375">
        <v>2</v>
      </c>
      <c r="K154" s="627"/>
      <c r="L154" s="622">
        <f>SUM(I154+J154)</f>
        <v>7</v>
      </c>
      <c r="M154" s="627"/>
      <c r="N154" s="375">
        <v>18</v>
      </c>
      <c r="O154" s="166">
        <v>13</v>
      </c>
      <c r="P154" s="787">
        <f>(I154/L154)+((I154-J154)*0.01)</f>
        <v>0.74428571428571433</v>
      </c>
      <c r="Q154" s="787"/>
      <c r="R154" s="599"/>
      <c r="S154" s="638">
        <v>6</v>
      </c>
      <c r="T154" s="638">
        <v>6</v>
      </c>
      <c r="U154" s="658"/>
      <c r="V154" s="658">
        <v>0</v>
      </c>
      <c r="W154" s="658">
        <v>0</v>
      </c>
    </row>
    <row r="155" spans="1:23" x14ac:dyDescent="0.2">
      <c r="A155" s="317">
        <v>3.5</v>
      </c>
      <c r="B155" s="189" t="s">
        <v>354</v>
      </c>
      <c r="C155" s="590"/>
      <c r="D155" s="590"/>
      <c r="E155" s="590"/>
      <c r="F155" s="590"/>
      <c r="G155" s="590"/>
      <c r="H155" s="591"/>
      <c r="I155" s="121">
        <v>1</v>
      </c>
      <c r="J155" s="121">
        <v>8</v>
      </c>
      <c r="K155" s="568"/>
      <c r="L155" s="569">
        <f>SUM(I155+J155)</f>
        <v>9</v>
      </c>
      <c r="M155" s="568"/>
      <c r="N155" s="121">
        <v>9</v>
      </c>
      <c r="O155" s="346">
        <v>25</v>
      </c>
      <c r="P155" s="793">
        <f>(I155/L155)+((I155-J155)*0.01)</f>
        <v>4.1111111111111098E-2</v>
      </c>
      <c r="Q155" s="793"/>
      <c r="R155" s="586"/>
      <c r="S155" s="636">
        <v>9</v>
      </c>
      <c r="T155" s="636">
        <v>6</v>
      </c>
      <c r="U155" s="657"/>
      <c r="V155" s="657">
        <v>0</v>
      </c>
      <c r="W155" s="657">
        <v>0</v>
      </c>
    </row>
    <row r="156" spans="1:23" x14ac:dyDescent="0.2">
      <c r="A156" s="304">
        <v>3.5</v>
      </c>
      <c r="B156" s="189" t="s">
        <v>446</v>
      </c>
      <c r="C156" s="590"/>
      <c r="D156" s="590"/>
      <c r="E156" s="590"/>
      <c r="F156" s="590"/>
      <c r="G156" s="590"/>
      <c r="H156" s="591"/>
      <c r="I156" s="121">
        <v>1</v>
      </c>
      <c r="J156" s="121">
        <v>6</v>
      </c>
      <c r="K156" s="627"/>
      <c r="L156" s="622">
        <f>SUM(I156+J156)</f>
        <v>7</v>
      </c>
      <c r="M156" s="627"/>
      <c r="N156" s="121">
        <v>10</v>
      </c>
      <c r="O156" s="166">
        <v>23</v>
      </c>
      <c r="P156" s="787">
        <f>(I156/L156)+((I156-J156)*0.01)</f>
        <v>9.2857142857142846E-2</v>
      </c>
      <c r="Q156" s="787"/>
      <c r="R156" s="586"/>
      <c r="S156" s="636">
        <v>3</v>
      </c>
      <c r="T156" s="636">
        <v>7</v>
      </c>
      <c r="U156" s="657"/>
      <c r="V156" s="657">
        <v>0</v>
      </c>
      <c r="W156" s="657">
        <v>0</v>
      </c>
    </row>
    <row r="157" spans="1:23" x14ac:dyDescent="0.2">
      <c r="A157" s="317">
        <v>2.5</v>
      </c>
      <c r="B157" s="605" t="s">
        <v>464</v>
      </c>
      <c r="C157" s="568"/>
      <c r="D157" s="568"/>
      <c r="E157" s="568"/>
      <c r="F157" s="568"/>
      <c r="G157" s="568"/>
      <c r="H157" s="618"/>
      <c r="I157" s="346">
        <v>5</v>
      </c>
      <c r="J157" s="346">
        <v>3</v>
      </c>
      <c r="K157" s="568"/>
      <c r="L157" s="665">
        <f>SUM(I157+J157)</f>
        <v>8</v>
      </c>
      <c r="M157" s="568"/>
      <c r="N157" s="346">
        <v>10</v>
      </c>
      <c r="O157" s="346">
        <v>10</v>
      </c>
      <c r="P157" s="793">
        <f>(I157/L157)+((I157-J157)*0.01)</f>
        <v>0.64500000000000002</v>
      </c>
      <c r="Q157" s="793"/>
      <c r="R157" s="642"/>
      <c r="S157" s="636">
        <v>2</v>
      </c>
      <c r="T157" s="636">
        <v>8</v>
      </c>
      <c r="U157" s="661"/>
      <c r="V157" s="598">
        <v>0</v>
      </c>
      <c r="W157" s="598">
        <v>0</v>
      </c>
    </row>
    <row r="158" spans="1:23" x14ac:dyDescent="0.2">
      <c r="A158" s="616"/>
      <c r="H158" s="616"/>
    </row>
    <row r="159" spans="1:23" x14ac:dyDescent="0.2">
      <c r="A159" s="570"/>
      <c r="B159" s="590" t="s">
        <v>76</v>
      </c>
      <c r="C159" s="590"/>
      <c r="D159" s="590"/>
      <c r="E159" s="590"/>
      <c r="F159" s="590"/>
      <c r="G159" s="590"/>
      <c r="H159" s="591"/>
      <c r="I159" s="572"/>
      <c r="J159" s="572"/>
      <c r="K159" s="641"/>
      <c r="L159" s="641"/>
      <c r="M159" s="641"/>
      <c r="N159" s="572"/>
      <c r="O159" s="572"/>
      <c r="P159" s="580"/>
      <c r="Q159" s="580"/>
      <c r="R159" s="580"/>
      <c r="S159" s="580"/>
      <c r="T159" s="580"/>
      <c r="U159" s="580"/>
      <c r="V159" s="580"/>
      <c r="W159" s="580"/>
    </row>
    <row r="160" spans="1:23" x14ac:dyDescent="0.2">
      <c r="A160" s="570"/>
      <c r="B160" s="602" t="s">
        <v>106</v>
      </c>
      <c r="C160" s="602"/>
      <c r="D160" s="602"/>
      <c r="E160" s="602"/>
      <c r="F160" s="602"/>
      <c r="G160" s="602"/>
      <c r="H160" s="603"/>
      <c r="I160" s="573"/>
      <c r="J160" s="573"/>
      <c r="K160" s="568"/>
      <c r="L160" s="568"/>
      <c r="M160" s="568"/>
      <c r="N160" s="573"/>
      <c r="O160" s="573"/>
      <c r="P160" s="576"/>
      <c r="Q160" s="576"/>
      <c r="R160" s="576"/>
      <c r="S160" s="576"/>
      <c r="T160" s="576"/>
      <c r="U160" s="576"/>
      <c r="V160" s="576"/>
      <c r="W160" s="576"/>
    </row>
    <row r="161" spans="1:23" x14ac:dyDescent="0.2">
      <c r="A161" s="570"/>
      <c r="B161" s="602" t="s">
        <v>158</v>
      </c>
      <c r="C161" s="602"/>
      <c r="D161" s="602"/>
      <c r="E161" s="602"/>
      <c r="F161" s="602"/>
      <c r="G161" s="602"/>
      <c r="H161" s="603"/>
      <c r="I161" s="573"/>
      <c r="J161" s="573"/>
      <c r="K161" s="568"/>
      <c r="L161" s="568"/>
      <c r="M161" s="568"/>
      <c r="N161" s="573"/>
      <c r="O161" s="573"/>
      <c r="P161" s="568"/>
      <c r="Q161" s="568"/>
      <c r="R161" s="568"/>
      <c r="S161" s="568"/>
      <c r="T161" s="568"/>
      <c r="U161" s="568"/>
      <c r="V161" s="568"/>
      <c r="W161" s="568"/>
    </row>
    <row r="162" spans="1:23" x14ac:dyDescent="0.2">
      <c r="A162" s="794" t="s">
        <v>330</v>
      </c>
      <c r="B162" s="794"/>
      <c r="C162" s="794"/>
      <c r="D162" s="794"/>
      <c r="E162" s="794"/>
      <c r="F162" s="794"/>
      <c r="G162" s="794"/>
      <c r="H162" s="680">
        <f>AVERAGE(A150:A161)</f>
        <v>4.6875</v>
      </c>
      <c r="I162" s="653">
        <f>SUM(I150:I161)</f>
        <v>29</v>
      </c>
      <c r="J162" s="653">
        <f>SUM(J150:J161)</f>
        <v>31</v>
      </c>
      <c r="K162" s="53"/>
      <c r="L162" s="582">
        <f>SUM(L150:L161)</f>
        <v>60</v>
      </c>
      <c r="N162" s="582">
        <f>SUM(N150:N161)</f>
        <v>151</v>
      </c>
      <c r="O162" s="582">
        <f>SUM(O150:O161)</f>
        <v>159</v>
      </c>
    </row>
    <row r="163" spans="1:23" x14ac:dyDescent="0.2">
      <c r="A163" s="595"/>
      <c r="B163" s="595"/>
      <c r="C163" s="595"/>
      <c r="D163" s="595"/>
      <c r="E163" s="595"/>
      <c r="F163" s="595"/>
      <c r="G163" s="595"/>
      <c r="H163" s="680"/>
      <c r="I163" s="653"/>
      <c r="J163" s="653"/>
      <c r="K163" s="53"/>
      <c r="L163" s="683"/>
      <c r="N163" s="683"/>
      <c r="O163" s="683"/>
    </row>
    <row r="164" spans="1:23" x14ac:dyDescent="0.2">
      <c r="K164" s="785" t="s">
        <v>327</v>
      </c>
      <c r="L164" s="785"/>
      <c r="M164" s="785"/>
      <c r="P164" s="575"/>
      <c r="Q164" s="575"/>
      <c r="R164" s="792" t="s">
        <v>331</v>
      </c>
      <c r="S164" s="792"/>
      <c r="T164" s="792"/>
      <c r="U164" s="806" t="s">
        <v>473</v>
      </c>
      <c r="V164" s="806"/>
      <c r="W164" s="806"/>
    </row>
    <row r="165" spans="1:23" x14ac:dyDescent="0.2">
      <c r="A165" s="398"/>
      <c r="B165" s="398"/>
      <c r="C165" s="398"/>
      <c r="D165" s="398"/>
      <c r="E165" s="398"/>
      <c r="F165" s="398"/>
      <c r="G165" s="398"/>
      <c r="H165" s="398"/>
      <c r="K165" s="785"/>
      <c r="L165" s="785"/>
      <c r="M165" s="785"/>
      <c r="P165" s="575"/>
      <c r="Q165" s="575"/>
      <c r="R165" s="792"/>
      <c r="S165" s="792"/>
      <c r="T165" s="792"/>
      <c r="U165" s="806"/>
      <c r="V165" s="806"/>
      <c r="W165" s="806"/>
    </row>
    <row r="166" spans="1:23" x14ac:dyDescent="0.2">
      <c r="A166" s="648"/>
      <c r="B166" s="398"/>
      <c r="C166" s="398"/>
      <c r="D166" s="398"/>
      <c r="E166" s="398"/>
      <c r="F166" s="398"/>
      <c r="G166" s="398"/>
      <c r="H166" s="398"/>
      <c r="K166" s="785"/>
      <c r="L166" s="785"/>
      <c r="M166" s="785"/>
      <c r="P166" s="575"/>
      <c r="Q166" s="575"/>
      <c r="R166" s="792"/>
      <c r="S166" s="792"/>
      <c r="T166" s="792"/>
      <c r="U166" s="806"/>
      <c r="V166" s="806"/>
      <c r="W166" s="806"/>
    </row>
    <row r="167" spans="1:23" x14ac:dyDescent="0.2">
      <c r="A167" s="398"/>
      <c r="B167" s="801" t="s">
        <v>334</v>
      </c>
      <c r="C167" s="801"/>
      <c r="D167" s="801"/>
      <c r="E167" s="801"/>
      <c r="F167" s="801"/>
      <c r="G167" s="801"/>
      <c r="H167" s="801"/>
      <c r="I167" s="786" t="s">
        <v>325</v>
      </c>
      <c r="J167" s="786"/>
      <c r="K167" s="785"/>
      <c r="L167" s="785"/>
      <c r="M167" s="785"/>
      <c r="N167" s="786" t="s">
        <v>326</v>
      </c>
      <c r="O167" s="786"/>
      <c r="P167" s="799" t="s">
        <v>307</v>
      </c>
      <c r="Q167" s="799"/>
      <c r="R167" s="792"/>
      <c r="S167" s="792"/>
      <c r="T167" s="792"/>
      <c r="U167" s="806"/>
      <c r="V167" s="806"/>
      <c r="W167" s="806"/>
    </row>
    <row r="168" spans="1:23" x14ac:dyDescent="0.2">
      <c r="A168" s="649" t="s">
        <v>190</v>
      </c>
      <c r="B168" s="802"/>
      <c r="C168" s="802"/>
      <c r="D168" s="802"/>
      <c r="E168" s="802"/>
      <c r="F168" s="802"/>
      <c r="G168" s="802"/>
      <c r="H168" s="802"/>
      <c r="I168" s="566" t="s">
        <v>4</v>
      </c>
      <c r="J168" s="566" t="s">
        <v>6</v>
      </c>
      <c r="K168" s="565"/>
      <c r="L168" s="565"/>
      <c r="M168" s="565"/>
      <c r="N168" s="566" t="s">
        <v>4</v>
      </c>
      <c r="O168" s="600" t="s">
        <v>6</v>
      </c>
      <c r="P168" s="799"/>
      <c r="Q168" s="799"/>
      <c r="R168" s="601"/>
      <c r="S168" s="637" t="s">
        <v>4</v>
      </c>
      <c r="T168" s="634" t="s">
        <v>6</v>
      </c>
      <c r="U168" s="577"/>
      <c r="V168" s="577" t="s">
        <v>4</v>
      </c>
      <c r="W168" s="577" t="s">
        <v>6</v>
      </c>
    </row>
    <row r="169" spans="1:23" x14ac:dyDescent="0.2">
      <c r="A169" s="317">
        <v>7.5</v>
      </c>
      <c r="B169" s="189" t="s">
        <v>335</v>
      </c>
      <c r="C169" s="587"/>
      <c r="D169" s="587"/>
      <c r="E169" s="587"/>
      <c r="F169" s="587"/>
      <c r="G169" s="587"/>
      <c r="H169" s="588"/>
      <c r="I169" s="402">
        <v>5</v>
      </c>
      <c r="J169" s="402">
        <v>2</v>
      </c>
      <c r="K169" s="567"/>
      <c r="L169" s="567">
        <f t="shared" ref="L169:L177" si="32">SUM(I169+J169)</f>
        <v>7</v>
      </c>
      <c r="M169" s="567"/>
      <c r="N169" s="606">
        <v>30</v>
      </c>
      <c r="O169" s="606">
        <v>17</v>
      </c>
      <c r="P169" s="788">
        <f t="shared" ref="P169:P177" si="33">(I169/L169)+((I169-J169)*0.01)</f>
        <v>0.74428571428571433</v>
      </c>
      <c r="Q169" s="788"/>
      <c r="R169" s="585"/>
      <c r="S169" s="635">
        <v>5</v>
      </c>
      <c r="T169" s="635">
        <v>4</v>
      </c>
      <c r="U169" s="578"/>
      <c r="V169" s="597">
        <v>0</v>
      </c>
      <c r="W169" s="597">
        <v>0</v>
      </c>
    </row>
    <row r="170" spans="1:23" x14ac:dyDescent="0.2">
      <c r="A170" s="317">
        <v>7</v>
      </c>
      <c r="B170" s="388" t="s">
        <v>336</v>
      </c>
      <c r="C170" s="590"/>
      <c r="D170" s="590"/>
      <c r="E170" s="590"/>
      <c r="F170" s="590"/>
      <c r="G170" s="590"/>
      <c r="H170" s="591"/>
      <c r="I170" s="379">
        <v>4</v>
      </c>
      <c r="J170" s="379">
        <v>2</v>
      </c>
      <c r="K170" s="568"/>
      <c r="L170" s="569">
        <f t="shared" si="32"/>
        <v>6</v>
      </c>
      <c r="M170" s="568"/>
      <c r="N170" s="384">
        <v>25</v>
      </c>
      <c r="O170" s="473">
        <v>20</v>
      </c>
      <c r="P170" s="793">
        <f t="shared" si="33"/>
        <v>0.68666666666666665</v>
      </c>
      <c r="Q170" s="793"/>
      <c r="R170" s="586"/>
      <c r="S170" s="636">
        <v>3</v>
      </c>
      <c r="T170" s="636">
        <v>4</v>
      </c>
      <c r="U170" s="579"/>
      <c r="V170" s="598">
        <v>0</v>
      </c>
      <c r="W170" s="598">
        <v>0</v>
      </c>
    </row>
    <row r="171" spans="1:23" x14ac:dyDescent="0.2">
      <c r="A171" s="304">
        <v>4.5</v>
      </c>
      <c r="B171" s="377" t="s">
        <v>340</v>
      </c>
      <c r="C171" s="592"/>
      <c r="D171" s="592"/>
      <c r="E171" s="592"/>
      <c r="F171" s="592"/>
      <c r="G171" s="592"/>
      <c r="H171" s="593"/>
      <c r="I171" s="375">
        <v>3</v>
      </c>
      <c r="J171" s="375">
        <v>4</v>
      </c>
      <c r="K171" s="568"/>
      <c r="L171" s="569">
        <f>SUM(I171+J171)</f>
        <v>7</v>
      </c>
      <c r="M171" s="568"/>
      <c r="N171" s="375">
        <v>13</v>
      </c>
      <c r="O171" s="375">
        <v>25</v>
      </c>
      <c r="P171" s="793">
        <f>(I171/L171)+((I171-J171)*0.01)</f>
        <v>0.41857142857142854</v>
      </c>
      <c r="Q171" s="793"/>
      <c r="R171" s="599"/>
      <c r="S171" s="636">
        <v>7</v>
      </c>
      <c r="T171" s="636">
        <v>5</v>
      </c>
      <c r="U171" s="579"/>
      <c r="V171" s="598">
        <v>0</v>
      </c>
      <c r="W171" s="598">
        <v>0</v>
      </c>
    </row>
    <row r="172" spans="1:23" x14ac:dyDescent="0.2">
      <c r="A172" s="304">
        <v>4.5</v>
      </c>
      <c r="B172" s="122" t="s">
        <v>338</v>
      </c>
      <c r="C172" s="590"/>
      <c r="D172" s="590"/>
      <c r="E172" s="590"/>
      <c r="F172" s="590"/>
      <c r="G172" s="590"/>
      <c r="H172" s="591"/>
      <c r="I172" s="121">
        <v>2</v>
      </c>
      <c r="J172" s="121">
        <v>4</v>
      </c>
      <c r="K172" s="568"/>
      <c r="L172" s="569">
        <f>SUM(I172+J172)</f>
        <v>6</v>
      </c>
      <c r="M172" s="568"/>
      <c r="N172" s="121">
        <v>15</v>
      </c>
      <c r="O172" s="121">
        <v>19</v>
      </c>
      <c r="P172" s="793">
        <f>(I172/L172)+((I172-J172)*0.01)</f>
        <v>0.3133333333333333</v>
      </c>
      <c r="Q172" s="793"/>
      <c r="R172" s="586"/>
      <c r="S172" s="636">
        <v>5</v>
      </c>
      <c r="T172" s="636">
        <v>4</v>
      </c>
      <c r="U172" s="579"/>
      <c r="V172" s="598">
        <v>0</v>
      </c>
      <c r="W172" s="598">
        <v>0</v>
      </c>
    </row>
    <row r="173" spans="1:23" x14ac:dyDescent="0.2">
      <c r="A173" s="317">
        <v>4.5</v>
      </c>
      <c r="B173" s="633" t="s">
        <v>449</v>
      </c>
      <c r="C173" s="568"/>
      <c r="D173" s="568"/>
      <c r="E173" s="568"/>
      <c r="F173" s="568"/>
      <c r="G173" s="568"/>
      <c r="H173" s="618"/>
      <c r="I173" s="678">
        <v>5</v>
      </c>
      <c r="J173" s="668">
        <v>3</v>
      </c>
      <c r="L173" s="569">
        <f>SUM(I173+J173)</f>
        <v>8</v>
      </c>
      <c r="N173" s="384">
        <v>21</v>
      </c>
      <c r="O173" s="473">
        <v>17</v>
      </c>
      <c r="P173" s="793">
        <f>(I173/L173)+((I173-J173)*0.01)</f>
        <v>0.64500000000000002</v>
      </c>
      <c r="Q173" s="793"/>
      <c r="R173" s="586"/>
      <c r="S173" s="636">
        <v>4</v>
      </c>
      <c r="T173" s="636">
        <v>6</v>
      </c>
      <c r="U173" s="579"/>
      <c r="V173" s="598">
        <v>0</v>
      </c>
      <c r="W173" s="598">
        <v>0</v>
      </c>
    </row>
    <row r="174" spans="1:23" x14ac:dyDescent="0.2">
      <c r="A174" s="304">
        <v>4.5</v>
      </c>
      <c r="B174" s="605" t="s">
        <v>339</v>
      </c>
      <c r="C174" s="590"/>
      <c r="D174" s="590"/>
      <c r="E174" s="590"/>
      <c r="F174" s="590"/>
      <c r="G174" s="590"/>
      <c r="H174" s="591"/>
      <c r="I174" s="121">
        <v>4</v>
      </c>
      <c r="J174" s="121">
        <v>4</v>
      </c>
      <c r="K174" s="568"/>
      <c r="L174" s="569">
        <f>SUM(I174+J174)</f>
        <v>8</v>
      </c>
      <c r="M174" s="568"/>
      <c r="N174" s="121">
        <v>17</v>
      </c>
      <c r="O174" s="121">
        <v>22</v>
      </c>
      <c r="P174" s="793">
        <f>(I174/L174)+((I174-J174)*0.01)</f>
        <v>0.5</v>
      </c>
      <c r="Q174" s="793"/>
      <c r="R174" s="586"/>
      <c r="S174" s="636">
        <v>5</v>
      </c>
      <c r="T174" s="636">
        <v>7</v>
      </c>
      <c r="U174" s="579"/>
      <c r="V174" s="598">
        <v>0</v>
      </c>
      <c r="W174" s="598">
        <v>0</v>
      </c>
    </row>
    <row r="175" spans="1:23" x14ac:dyDescent="0.2">
      <c r="A175" s="304">
        <v>4</v>
      </c>
      <c r="B175" s="470" t="s">
        <v>337</v>
      </c>
      <c r="C175" s="592"/>
      <c r="D175" s="592"/>
      <c r="E175" s="592"/>
      <c r="F175" s="592"/>
      <c r="G175" s="592"/>
      <c r="H175" s="593"/>
      <c r="I175" s="121">
        <v>6</v>
      </c>
      <c r="J175" s="121">
        <v>1</v>
      </c>
      <c r="K175" s="568"/>
      <c r="L175" s="569">
        <f t="shared" si="32"/>
        <v>7</v>
      </c>
      <c r="M175" s="568"/>
      <c r="N175" s="121">
        <v>18</v>
      </c>
      <c r="O175" s="121">
        <v>8</v>
      </c>
      <c r="P175" s="793">
        <f t="shared" si="33"/>
        <v>0.90714285714285714</v>
      </c>
      <c r="Q175" s="793"/>
      <c r="R175" s="599"/>
      <c r="S175" s="638">
        <v>4</v>
      </c>
      <c r="T175" s="638">
        <v>6</v>
      </c>
      <c r="U175" s="579"/>
      <c r="V175" s="598">
        <v>0</v>
      </c>
      <c r="W175" s="598">
        <v>0</v>
      </c>
    </row>
    <row r="176" spans="1:23" x14ac:dyDescent="0.2">
      <c r="A176" s="304">
        <v>3</v>
      </c>
      <c r="B176" s="122" t="s">
        <v>341</v>
      </c>
      <c r="C176" s="590"/>
      <c r="D176" s="590"/>
      <c r="E176" s="590"/>
      <c r="F176" s="590"/>
      <c r="G176" s="590"/>
      <c r="H176" s="591"/>
      <c r="I176" s="121">
        <v>3</v>
      </c>
      <c r="J176" s="121">
        <v>3</v>
      </c>
      <c r="K176" s="568"/>
      <c r="L176" s="569">
        <f t="shared" si="32"/>
        <v>6</v>
      </c>
      <c r="M176" s="568"/>
      <c r="N176" s="121">
        <v>8</v>
      </c>
      <c r="O176" s="121">
        <v>8</v>
      </c>
      <c r="P176" s="787">
        <f t="shared" si="33"/>
        <v>0.5</v>
      </c>
      <c r="Q176" s="787"/>
      <c r="R176" s="586"/>
      <c r="S176" s="636">
        <v>2</v>
      </c>
      <c r="T176" s="636">
        <v>5</v>
      </c>
      <c r="U176" s="579"/>
      <c r="V176" s="598">
        <v>0</v>
      </c>
      <c r="W176" s="598">
        <v>0</v>
      </c>
    </row>
    <row r="177" spans="1:23" x14ac:dyDescent="0.2">
      <c r="A177" s="304">
        <v>2</v>
      </c>
      <c r="B177" s="122" t="s">
        <v>453</v>
      </c>
      <c r="C177" s="590"/>
      <c r="D177" s="590"/>
      <c r="E177" s="590"/>
      <c r="F177" s="590"/>
      <c r="G177" s="590"/>
      <c r="H177" s="591"/>
      <c r="I177" s="121">
        <v>3</v>
      </c>
      <c r="J177" s="121">
        <v>2</v>
      </c>
      <c r="K177" s="568"/>
      <c r="L177" s="569">
        <f t="shared" si="32"/>
        <v>5</v>
      </c>
      <c r="M177" s="568"/>
      <c r="N177" s="121">
        <v>6</v>
      </c>
      <c r="O177" s="121">
        <v>8</v>
      </c>
      <c r="P177" s="787">
        <f t="shared" si="33"/>
        <v>0.61</v>
      </c>
      <c r="Q177" s="787"/>
      <c r="R177" s="586"/>
      <c r="S177" s="636">
        <v>3</v>
      </c>
      <c r="T177" s="636">
        <v>6</v>
      </c>
      <c r="U177" s="579"/>
      <c r="V177" s="598">
        <v>0</v>
      </c>
      <c r="W177" s="598">
        <v>0</v>
      </c>
    </row>
    <row r="178" spans="1:23" x14ac:dyDescent="0.2">
      <c r="A178" s="570"/>
      <c r="B178" s="590" t="s">
        <v>76</v>
      </c>
      <c r="C178" s="590"/>
      <c r="D178" s="590"/>
      <c r="E178" s="590"/>
      <c r="F178" s="590"/>
      <c r="G178" s="590"/>
      <c r="H178" s="591"/>
      <c r="I178" s="573"/>
      <c r="J178" s="573"/>
      <c r="K178" s="568"/>
      <c r="L178" s="568"/>
      <c r="M178" s="568"/>
      <c r="N178" s="573"/>
      <c r="O178" s="573"/>
      <c r="P178" s="580"/>
      <c r="Q178" s="580"/>
      <c r="R178" s="580"/>
      <c r="S178" s="580"/>
      <c r="T178" s="580"/>
      <c r="U178" s="580"/>
      <c r="V178" s="580"/>
      <c r="W178" s="580"/>
    </row>
    <row r="179" spans="1:23" x14ac:dyDescent="0.2">
      <c r="A179" s="570"/>
      <c r="B179" s="602" t="s">
        <v>106</v>
      </c>
      <c r="C179" s="602"/>
      <c r="D179" s="602"/>
      <c r="E179" s="602"/>
      <c r="F179" s="602"/>
      <c r="G179" s="602"/>
      <c r="H179" s="603"/>
      <c r="I179" s="573"/>
      <c r="J179" s="573"/>
      <c r="K179" s="568"/>
      <c r="L179" s="568"/>
      <c r="M179" s="568"/>
      <c r="N179" s="573"/>
      <c r="O179" s="573"/>
      <c r="P179" s="576"/>
      <c r="Q179" s="576"/>
      <c r="R179" s="576"/>
      <c r="S179" s="576"/>
      <c r="T179" s="576"/>
      <c r="U179" s="576"/>
      <c r="V179" s="576"/>
      <c r="W179" s="576"/>
    </row>
    <row r="180" spans="1:23" x14ac:dyDescent="0.2">
      <c r="A180" s="570"/>
      <c r="B180" s="602" t="s">
        <v>158</v>
      </c>
      <c r="C180" s="602"/>
      <c r="D180" s="602"/>
      <c r="E180" s="602"/>
      <c r="F180" s="602"/>
      <c r="G180" s="602"/>
      <c r="H180" s="603"/>
      <c r="I180" s="573"/>
      <c r="J180" s="573"/>
      <c r="K180" s="568"/>
      <c r="L180" s="568"/>
      <c r="M180" s="568"/>
      <c r="N180" s="573"/>
      <c r="O180" s="573"/>
      <c r="P180" s="568"/>
      <c r="Q180" s="568"/>
      <c r="R180" s="568"/>
      <c r="S180" s="568"/>
      <c r="T180" s="568"/>
      <c r="U180" s="568"/>
      <c r="V180" s="568"/>
      <c r="W180" s="568"/>
    </row>
    <row r="181" spans="1:23" x14ac:dyDescent="0.2">
      <c r="A181" s="794" t="s">
        <v>330</v>
      </c>
      <c r="B181" s="794"/>
      <c r="C181" s="794"/>
      <c r="D181" s="794"/>
      <c r="E181" s="794"/>
      <c r="F181" s="794"/>
      <c r="G181" s="794"/>
      <c r="H181" s="680">
        <f>AVERAGE(A169:A180)</f>
        <v>4.6111111111111107</v>
      </c>
      <c r="I181" s="52">
        <f>SUM(I169:I180)</f>
        <v>35</v>
      </c>
      <c r="J181" s="52">
        <f>SUM(J169:J180)</f>
        <v>25</v>
      </c>
      <c r="K181" s="53"/>
      <c r="L181" s="564">
        <f>SUM(L169:L180)</f>
        <v>60</v>
      </c>
      <c r="N181" s="564">
        <f>SUM(N169:N180)</f>
        <v>153</v>
      </c>
      <c r="O181" s="564">
        <f>SUM(O169:O180)</f>
        <v>144</v>
      </c>
    </row>
    <row r="182" spans="1:23" x14ac:dyDescent="0.2">
      <c r="A182" s="398"/>
      <c r="B182" s="398"/>
      <c r="C182" s="398"/>
      <c r="D182" s="398"/>
      <c r="E182" s="398"/>
      <c r="F182" s="398"/>
      <c r="G182" s="398"/>
      <c r="H182" s="398"/>
      <c r="I182" s="398"/>
      <c r="J182" s="398"/>
      <c r="K182" s="785" t="s">
        <v>327</v>
      </c>
      <c r="L182" s="785"/>
      <c r="M182" s="785"/>
      <c r="P182" s="575"/>
      <c r="Q182" s="575"/>
      <c r="R182" s="792" t="s">
        <v>331</v>
      </c>
      <c r="S182" s="792"/>
      <c r="T182" s="792"/>
      <c r="U182" s="806" t="s">
        <v>473</v>
      </c>
      <c r="V182" s="806"/>
      <c r="W182" s="806"/>
    </row>
    <row r="183" spans="1:23" x14ac:dyDescent="0.2">
      <c r="K183" s="785"/>
      <c r="L183" s="785"/>
      <c r="M183" s="785"/>
      <c r="P183" s="575"/>
      <c r="Q183" s="575"/>
      <c r="R183" s="792"/>
      <c r="S183" s="792"/>
      <c r="T183" s="792"/>
      <c r="U183" s="806"/>
      <c r="V183" s="806"/>
      <c r="W183" s="806"/>
    </row>
    <row r="184" spans="1:23" x14ac:dyDescent="0.2">
      <c r="A184" s="691" t="s">
        <v>272</v>
      </c>
      <c r="B184" s="679"/>
      <c r="C184" s="679"/>
      <c r="D184" s="679"/>
      <c r="E184" s="679"/>
      <c r="F184" s="679"/>
      <c r="G184" s="679"/>
      <c r="H184" s="679"/>
      <c r="K184" s="785"/>
      <c r="L184" s="785"/>
      <c r="M184" s="785"/>
      <c r="P184" s="575"/>
      <c r="Q184" s="575"/>
      <c r="R184" s="792"/>
      <c r="S184" s="792"/>
      <c r="T184" s="792"/>
      <c r="U184" s="806"/>
      <c r="V184" s="806"/>
      <c r="W184" s="806"/>
    </row>
    <row r="185" spans="1:23" x14ac:dyDescent="0.2">
      <c r="A185" s="679"/>
      <c r="B185" s="790" t="s">
        <v>368</v>
      </c>
      <c r="C185" s="790"/>
      <c r="D185" s="790"/>
      <c r="E185" s="790"/>
      <c r="F185" s="790"/>
      <c r="G185" s="790"/>
      <c r="H185" s="790"/>
      <c r="I185" s="786" t="s">
        <v>325</v>
      </c>
      <c r="J185" s="786"/>
      <c r="K185" s="785"/>
      <c r="L185" s="785"/>
      <c r="M185" s="785"/>
      <c r="N185" s="786" t="s">
        <v>326</v>
      </c>
      <c r="O185" s="786"/>
      <c r="P185" s="799" t="s">
        <v>307</v>
      </c>
      <c r="Q185" s="799"/>
      <c r="R185" s="792"/>
      <c r="S185" s="792"/>
      <c r="T185" s="792"/>
      <c r="U185" s="806"/>
      <c r="V185" s="806"/>
      <c r="W185" s="806"/>
    </row>
    <row r="186" spans="1:23" x14ac:dyDescent="0.2">
      <c r="A186" s="692" t="s">
        <v>190</v>
      </c>
      <c r="B186" s="791"/>
      <c r="C186" s="791"/>
      <c r="D186" s="791"/>
      <c r="E186" s="791"/>
      <c r="F186" s="791"/>
      <c r="G186" s="791"/>
      <c r="H186" s="791"/>
      <c r="I186" s="566" t="s">
        <v>4</v>
      </c>
      <c r="J186" s="566" t="s">
        <v>6</v>
      </c>
      <c r="K186" s="565"/>
      <c r="L186" s="565"/>
      <c r="M186" s="565"/>
      <c r="N186" s="566" t="s">
        <v>4</v>
      </c>
      <c r="O186" s="566" t="s">
        <v>6</v>
      </c>
      <c r="P186" s="800"/>
      <c r="Q186" s="800"/>
      <c r="R186" s="584"/>
      <c r="S186" s="634" t="s">
        <v>4</v>
      </c>
      <c r="T186" s="634" t="s">
        <v>6</v>
      </c>
      <c r="U186" s="577"/>
      <c r="V186" s="577" t="s">
        <v>4</v>
      </c>
      <c r="W186" s="577" t="s">
        <v>6</v>
      </c>
    </row>
    <row r="187" spans="1:23" x14ac:dyDescent="0.2">
      <c r="A187" s="317">
        <v>7</v>
      </c>
      <c r="B187" s="176" t="s">
        <v>97</v>
      </c>
      <c r="C187" s="587"/>
      <c r="D187" s="587"/>
      <c r="E187" s="587"/>
      <c r="F187" s="587"/>
      <c r="G187" s="587"/>
      <c r="H187" s="588"/>
      <c r="I187" s="571">
        <v>5</v>
      </c>
      <c r="J187" s="571">
        <v>3</v>
      </c>
      <c r="K187" s="567"/>
      <c r="L187" s="567">
        <f>SUM(I187+J187)</f>
        <v>8</v>
      </c>
      <c r="M187" s="567"/>
      <c r="N187" s="574">
        <v>32</v>
      </c>
      <c r="O187" s="574">
        <v>20</v>
      </c>
      <c r="P187" s="797">
        <f>(I187/L187)+((I187-J187)*0.01)</f>
        <v>0.64500000000000002</v>
      </c>
      <c r="Q187" s="797"/>
      <c r="R187" s="585"/>
      <c r="S187" s="635">
        <v>7</v>
      </c>
      <c r="T187" s="635">
        <v>8</v>
      </c>
      <c r="U187" s="578"/>
      <c r="V187" s="597">
        <v>0</v>
      </c>
      <c r="W187" s="597">
        <v>2</v>
      </c>
    </row>
    <row r="188" spans="1:23" x14ac:dyDescent="0.2">
      <c r="A188" s="317">
        <v>6.5</v>
      </c>
      <c r="B188" s="376" t="s">
        <v>156</v>
      </c>
      <c r="C188" s="592"/>
      <c r="D188" s="592"/>
      <c r="E188" s="592"/>
      <c r="F188" s="592"/>
      <c r="G188" s="592"/>
      <c r="H188" s="593"/>
      <c r="I188" s="607">
        <v>1</v>
      </c>
      <c r="J188" s="607">
        <v>6</v>
      </c>
      <c r="K188" s="627"/>
      <c r="L188" s="622">
        <f>SUM(I188+J188)</f>
        <v>7</v>
      </c>
      <c r="M188" s="627"/>
      <c r="N188" s="375">
        <v>18</v>
      </c>
      <c r="O188" s="375">
        <v>25</v>
      </c>
      <c r="P188" s="787">
        <f>(I188/L188)+((I188-J188)*0.01)</f>
        <v>9.2857142857142846E-2</v>
      </c>
      <c r="Q188" s="787"/>
      <c r="R188" s="599"/>
      <c r="S188" s="638">
        <v>8</v>
      </c>
      <c r="T188" s="638">
        <v>6</v>
      </c>
      <c r="U188" s="620"/>
      <c r="V188" s="621">
        <v>2</v>
      </c>
      <c r="W188" s="621">
        <v>2</v>
      </c>
    </row>
    <row r="189" spans="1:23" x14ac:dyDescent="0.2">
      <c r="A189" s="304">
        <v>6</v>
      </c>
      <c r="B189" s="176" t="s">
        <v>247</v>
      </c>
      <c r="C189" s="590"/>
      <c r="D189" s="590"/>
      <c r="E189" s="590"/>
      <c r="F189" s="590"/>
      <c r="G189" s="590"/>
      <c r="H189" s="591"/>
      <c r="I189" s="572">
        <v>2</v>
      </c>
      <c r="J189" s="572">
        <v>2</v>
      </c>
      <c r="K189" s="568"/>
      <c r="L189" s="569">
        <f t="shared" ref="L189:L191" si="34">SUM(I189+J189)</f>
        <v>4</v>
      </c>
      <c r="M189" s="568"/>
      <c r="N189" s="379">
        <v>14</v>
      </c>
      <c r="O189" s="379">
        <v>16</v>
      </c>
      <c r="P189" s="793">
        <f t="shared" ref="P189:P191" si="35">(I189/L189)+((I189-J189)*0.01)</f>
        <v>0.5</v>
      </c>
      <c r="Q189" s="793"/>
      <c r="R189" s="586"/>
      <c r="S189" s="636">
        <v>12</v>
      </c>
      <c r="T189" s="636">
        <v>10</v>
      </c>
      <c r="U189" s="579"/>
      <c r="V189" s="598">
        <v>2</v>
      </c>
      <c r="W189" s="598">
        <v>1</v>
      </c>
    </row>
    <row r="190" spans="1:23" x14ac:dyDescent="0.2">
      <c r="A190" s="304">
        <v>5.5</v>
      </c>
      <c r="B190" s="122" t="s">
        <v>431</v>
      </c>
      <c r="C190" s="590"/>
      <c r="D190" s="590"/>
      <c r="E190" s="590"/>
      <c r="F190" s="590"/>
      <c r="G190" s="590"/>
      <c r="H190" s="591"/>
      <c r="I190" s="572">
        <v>3</v>
      </c>
      <c r="J190" s="572">
        <v>6</v>
      </c>
      <c r="K190" s="568"/>
      <c r="L190" s="569">
        <f t="shared" si="34"/>
        <v>9</v>
      </c>
      <c r="M190" s="568"/>
      <c r="N190" s="379">
        <v>19</v>
      </c>
      <c r="O190" s="379">
        <v>27</v>
      </c>
      <c r="P190" s="793">
        <f t="shared" si="35"/>
        <v>0.30333333333333334</v>
      </c>
      <c r="Q190" s="793"/>
      <c r="R190" s="586"/>
      <c r="S190" s="636">
        <v>3</v>
      </c>
      <c r="T190" s="636">
        <v>5</v>
      </c>
      <c r="U190" s="579"/>
      <c r="V190" s="598">
        <v>1</v>
      </c>
      <c r="W190" s="598">
        <v>1</v>
      </c>
    </row>
    <row r="191" spans="1:23" x14ac:dyDescent="0.2">
      <c r="A191" s="317">
        <v>4.5</v>
      </c>
      <c r="B191" s="122" t="s">
        <v>371</v>
      </c>
      <c r="C191" s="590"/>
      <c r="D191" s="590"/>
      <c r="E191" s="590"/>
      <c r="F191" s="590"/>
      <c r="G191" s="590"/>
      <c r="H191" s="591"/>
      <c r="I191" s="572">
        <v>3</v>
      </c>
      <c r="J191" s="572">
        <v>5</v>
      </c>
      <c r="K191" s="568"/>
      <c r="L191" s="569">
        <f t="shared" si="34"/>
        <v>8</v>
      </c>
      <c r="M191" s="568"/>
      <c r="N191" s="379">
        <v>18</v>
      </c>
      <c r="O191" s="379">
        <v>23</v>
      </c>
      <c r="P191" s="793">
        <f t="shared" si="35"/>
        <v>0.35499999999999998</v>
      </c>
      <c r="Q191" s="793"/>
      <c r="R191" s="586"/>
      <c r="S191" s="636">
        <v>7</v>
      </c>
      <c r="T191" s="636">
        <v>7</v>
      </c>
      <c r="U191" s="579"/>
      <c r="V191" s="598">
        <v>1</v>
      </c>
      <c r="W191" s="598">
        <v>2</v>
      </c>
    </row>
    <row r="192" spans="1:23" x14ac:dyDescent="0.2">
      <c r="A192" s="317">
        <v>4</v>
      </c>
      <c r="B192" s="122" t="s">
        <v>31</v>
      </c>
      <c r="C192" s="590"/>
      <c r="D192" s="590"/>
      <c r="E192" s="590"/>
      <c r="F192" s="590"/>
      <c r="G192" s="590"/>
      <c r="H192" s="591"/>
      <c r="I192" s="572">
        <v>3</v>
      </c>
      <c r="J192" s="572">
        <v>4</v>
      </c>
      <c r="K192" s="568"/>
      <c r="L192" s="569">
        <f>SUM(I192+J192)</f>
        <v>7</v>
      </c>
      <c r="M192" s="568"/>
      <c r="N192" s="379">
        <v>13</v>
      </c>
      <c r="O192" s="379">
        <v>20</v>
      </c>
      <c r="P192" s="793">
        <f>(I192/L192)+((I192-J192)*0.01)</f>
        <v>0.41857142857142854</v>
      </c>
      <c r="Q192" s="793"/>
      <c r="R192" s="586"/>
      <c r="S192" s="636">
        <v>13</v>
      </c>
      <c r="T192" s="636">
        <v>9</v>
      </c>
      <c r="U192" s="579"/>
      <c r="V192" s="598">
        <v>0</v>
      </c>
      <c r="W192" s="598">
        <v>3</v>
      </c>
    </row>
    <row r="193" spans="1:23" x14ac:dyDescent="0.2">
      <c r="A193" s="304">
        <v>3.5</v>
      </c>
      <c r="B193" s="122" t="s">
        <v>108</v>
      </c>
      <c r="C193" s="590"/>
      <c r="D193" s="590"/>
      <c r="E193" s="590"/>
      <c r="F193" s="590"/>
      <c r="G193" s="590"/>
      <c r="H193" s="591"/>
      <c r="I193" s="572">
        <v>3</v>
      </c>
      <c r="J193" s="572">
        <v>2</v>
      </c>
      <c r="K193" s="568"/>
      <c r="L193" s="569">
        <f>SUM(I193+J193)</f>
        <v>5</v>
      </c>
      <c r="M193" s="568"/>
      <c r="N193" s="379">
        <v>10</v>
      </c>
      <c r="O193" s="379">
        <v>12</v>
      </c>
      <c r="P193" s="793">
        <f>(I193/L193)+((I193-J193)*0.01)</f>
        <v>0.61</v>
      </c>
      <c r="Q193" s="793"/>
      <c r="R193" s="586"/>
      <c r="S193" s="636">
        <v>9</v>
      </c>
      <c r="T193" s="636">
        <v>10</v>
      </c>
      <c r="U193" s="579"/>
      <c r="V193" s="598">
        <v>0</v>
      </c>
      <c r="W193" s="598">
        <v>0</v>
      </c>
    </row>
    <row r="194" spans="1:23" x14ac:dyDescent="0.2">
      <c r="A194" s="304">
        <v>2.5</v>
      </c>
      <c r="B194" s="122" t="s">
        <v>40</v>
      </c>
      <c r="C194" s="590"/>
      <c r="D194" s="590"/>
      <c r="E194" s="590"/>
      <c r="F194" s="590"/>
      <c r="G194" s="590"/>
      <c r="H194" s="591"/>
      <c r="I194" s="572">
        <v>0</v>
      </c>
      <c r="J194" s="572">
        <v>6</v>
      </c>
      <c r="K194" s="568"/>
      <c r="L194" s="569">
        <f>SUM(I194+J194)</f>
        <v>6</v>
      </c>
      <c r="M194" s="568"/>
      <c r="N194" s="379">
        <v>3</v>
      </c>
      <c r="O194" s="379">
        <v>16</v>
      </c>
      <c r="P194" s="787">
        <f>(I194/L194)+((I194-J194)*0.01)</f>
        <v>-0.06</v>
      </c>
      <c r="Q194" s="787"/>
      <c r="R194" s="586"/>
      <c r="S194" s="636">
        <v>19</v>
      </c>
      <c r="T194" s="636">
        <v>14</v>
      </c>
      <c r="U194" s="579"/>
      <c r="V194" s="598">
        <v>3</v>
      </c>
      <c r="W194" s="598">
        <v>3</v>
      </c>
    </row>
    <row r="195" spans="1:23" x14ac:dyDescent="0.2">
      <c r="A195" s="317">
        <v>2.5</v>
      </c>
      <c r="B195" s="122" t="s">
        <v>152</v>
      </c>
      <c r="C195" s="590"/>
      <c r="D195" s="590"/>
      <c r="E195" s="590"/>
      <c r="F195" s="590"/>
      <c r="G195" s="590"/>
      <c r="H195" s="591"/>
      <c r="I195" s="572">
        <v>3</v>
      </c>
      <c r="J195" s="572">
        <v>3</v>
      </c>
      <c r="K195" s="568"/>
      <c r="L195" s="569">
        <f>SUM(I195+J195)</f>
        <v>6</v>
      </c>
      <c r="M195" s="568"/>
      <c r="N195" s="379">
        <v>8</v>
      </c>
      <c r="O195" s="379">
        <v>12</v>
      </c>
      <c r="P195" s="793">
        <f>(I195/L195)+((I195-J195)*0.01)</f>
        <v>0.5</v>
      </c>
      <c r="Q195" s="793"/>
      <c r="R195" s="586"/>
      <c r="S195" s="636">
        <v>8</v>
      </c>
      <c r="T195" s="636">
        <v>11</v>
      </c>
      <c r="U195" s="579"/>
      <c r="V195" s="598">
        <v>1</v>
      </c>
      <c r="W195" s="598">
        <v>2</v>
      </c>
    </row>
    <row r="196" spans="1:23" x14ac:dyDescent="0.2">
      <c r="A196" s="570"/>
      <c r="B196" s="589" t="s">
        <v>76</v>
      </c>
      <c r="C196" s="590"/>
      <c r="D196" s="590"/>
      <c r="E196" s="590"/>
      <c r="F196" s="590"/>
      <c r="G196" s="590"/>
      <c r="H196" s="591"/>
      <c r="I196" s="573"/>
      <c r="J196" s="573"/>
      <c r="K196" s="568"/>
      <c r="L196" s="568"/>
      <c r="M196" s="568"/>
      <c r="N196" s="573"/>
      <c r="O196" s="573"/>
      <c r="P196" s="580"/>
      <c r="Q196" s="580"/>
      <c r="R196" s="580"/>
      <c r="S196" s="580"/>
      <c r="T196" s="580"/>
      <c r="U196" s="580"/>
      <c r="V196" s="580"/>
      <c r="W196" s="580"/>
    </row>
    <row r="197" spans="1:23" x14ac:dyDescent="0.2">
      <c r="A197" s="570"/>
      <c r="B197" s="604" t="s">
        <v>106</v>
      </c>
      <c r="C197" s="602"/>
      <c r="D197" s="602"/>
      <c r="E197" s="602"/>
      <c r="F197" s="602"/>
      <c r="G197" s="602"/>
      <c r="H197" s="603"/>
      <c r="I197" s="573"/>
      <c r="J197" s="573"/>
      <c r="K197" s="568"/>
      <c r="L197" s="568"/>
      <c r="M197" s="568"/>
      <c r="N197" s="573"/>
      <c r="O197" s="573"/>
      <c r="P197" s="576"/>
      <c r="Q197" s="576"/>
      <c r="R197" s="576"/>
      <c r="S197" s="576"/>
      <c r="T197" s="576"/>
      <c r="U197" s="576"/>
      <c r="V197" s="576"/>
      <c r="W197" s="576"/>
    </row>
    <row r="198" spans="1:23" x14ac:dyDescent="0.2">
      <c r="A198" s="570"/>
      <c r="B198" s="604" t="s">
        <v>158</v>
      </c>
      <c r="C198" s="602"/>
      <c r="D198" s="602"/>
      <c r="E198" s="602"/>
      <c r="F198" s="602"/>
      <c r="G198" s="602"/>
      <c r="H198" s="603"/>
      <c r="I198" s="573"/>
      <c r="J198" s="573"/>
      <c r="K198" s="568"/>
      <c r="L198" s="568"/>
      <c r="M198" s="568"/>
      <c r="N198" s="573"/>
      <c r="O198" s="573"/>
      <c r="P198" s="568"/>
      <c r="Q198" s="568"/>
      <c r="R198" s="568"/>
      <c r="S198" s="568"/>
      <c r="T198" s="568"/>
      <c r="U198" s="568"/>
      <c r="V198" s="568"/>
      <c r="W198" s="568"/>
    </row>
    <row r="199" spans="1:23" x14ac:dyDescent="0.2">
      <c r="A199" s="798" t="s">
        <v>330</v>
      </c>
      <c r="B199" s="798"/>
      <c r="C199" s="798"/>
      <c r="D199" s="798"/>
      <c r="E199" s="798"/>
      <c r="F199" s="798"/>
      <c r="G199" s="798"/>
      <c r="H199" s="680">
        <f>AVERAGE(A187:A198)</f>
        <v>4.666666666666667</v>
      </c>
      <c r="I199" s="582">
        <f>SUM(I187:I198)</f>
        <v>23</v>
      </c>
      <c r="J199" s="582">
        <f>SUM(J187:J198)</f>
        <v>37</v>
      </c>
      <c r="K199" s="53"/>
      <c r="L199" s="582">
        <f>SUM(L187:L198)</f>
        <v>60</v>
      </c>
      <c r="N199" s="582">
        <f>SUM(N187:N198)</f>
        <v>135</v>
      </c>
      <c r="O199" s="582">
        <f>SUM(O187:O198)</f>
        <v>171</v>
      </c>
    </row>
    <row r="200" spans="1:23" x14ac:dyDescent="0.2">
      <c r="A200" s="398"/>
      <c r="B200" s="398"/>
      <c r="C200" s="398"/>
      <c r="D200" s="398"/>
      <c r="E200" s="398"/>
      <c r="F200" s="398"/>
      <c r="G200" s="398"/>
      <c r="H200" s="398"/>
      <c r="I200" s="398"/>
      <c r="J200" s="398"/>
      <c r="K200" s="789" t="s">
        <v>327</v>
      </c>
      <c r="L200" s="789"/>
      <c r="M200" s="789"/>
      <c r="N200" s="398"/>
      <c r="O200" s="398"/>
      <c r="P200" s="575"/>
      <c r="Q200" s="575"/>
      <c r="R200" s="792" t="s">
        <v>331</v>
      </c>
      <c r="S200" s="792"/>
      <c r="T200" s="792"/>
      <c r="U200" s="806" t="s">
        <v>473</v>
      </c>
      <c r="V200" s="806"/>
      <c r="W200" s="806"/>
    </row>
    <row r="201" spans="1:23" x14ac:dyDescent="0.2">
      <c r="A201" s="648"/>
      <c r="B201" s="398"/>
      <c r="C201" s="398"/>
      <c r="D201" s="398"/>
      <c r="E201" s="398"/>
      <c r="F201" s="398"/>
      <c r="G201" s="398"/>
      <c r="H201" s="398"/>
      <c r="I201" s="398"/>
      <c r="J201" s="398"/>
      <c r="K201" s="789"/>
      <c r="L201" s="789"/>
      <c r="M201" s="789"/>
      <c r="N201" s="398"/>
      <c r="O201" s="398"/>
      <c r="P201" s="575"/>
      <c r="Q201" s="575"/>
      <c r="R201" s="792"/>
      <c r="S201" s="792"/>
      <c r="T201" s="792"/>
      <c r="U201" s="806"/>
      <c r="V201" s="806"/>
      <c r="W201" s="806"/>
    </row>
    <row r="202" spans="1:23" x14ac:dyDescent="0.2">
      <c r="A202" s="691" t="s">
        <v>272</v>
      </c>
      <c r="B202" s="679"/>
      <c r="C202" s="679"/>
      <c r="D202" s="679"/>
      <c r="E202" s="679"/>
      <c r="F202" s="679"/>
      <c r="G202" s="679"/>
      <c r="H202" s="679"/>
      <c r="I202" s="398"/>
      <c r="J202" s="398"/>
      <c r="K202" s="789"/>
      <c r="L202" s="789"/>
      <c r="M202" s="789"/>
      <c r="N202" s="398"/>
      <c r="O202" s="398"/>
      <c r="P202" s="575"/>
      <c r="Q202" s="575"/>
      <c r="R202" s="792"/>
      <c r="S202" s="792"/>
      <c r="T202" s="792"/>
      <c r="U202" s="806"/>
      <c r="V202" s="806"/>
      <c r="W202" s="806"/>
    </row>
    <row r="203" spans="1:23" x14ac:dyDescent="0.2">
      <c r="A203" s="679"/>
      <c r="B203" s="824" t="s">
        <v>362</v>
      </c>
      <c r="C203" s="824"/>
      <c r="D203" s="824"/>
      <c r="E203" s="824"/>
      <c r="F203" s="824"/>
      <c r="G203" s="824"/>
      <c r="H203" s="824"/>
      <c r="I203" s="795" t="s">
        <v>325</v>
      </c>
      <c r="J203" s="795"/>
      <c r="K203" s="789"/>
      <c r="L203" s="789"/>
      <c r="M203" s="789"/>
      <c r="N203" s="795" t="s">
        <v>326</v>
      </c>
      <c r="O203" s="795"/>
      <c r="P203" s="799" t="s">
        <v>307</v>
      </c>
      <c r="Q203" s="799"/>
      <c r="R203" s="792"/>
      <c r="S203" s="792"/>
      <c r="T203" s="792"/>
      <c r="U203" s="806"/>
      <c r="V203" s="806"/>
      <c r="W203" s="806"/>
    </row>
    <row r="204" spans="1:23" x14ac:dyDescent="0.2">
      <c r="A204" s="692" t="s">
        <v>190</v>
      </c>
      <c r="B204" s="758"/>
      <c r="C204" s="758"/>
      <c r="D204" s="758"/>
      <c r="E204" s="758"/>
      <c r="F204" s="758"/>
      <c r="G204" s="758"/>
      <c r="H204" s="758"/>
      <c r="I204" s="649" t="s">
        <v>4</v>
      </c>
      <c r="J204" s="649" t="s">
        <v>6</v>
      </c>
      <c r="K204" s="650"/>
      <c r="L204" s="650"/>
      <c r="M204" s="650"/>
      <c r="N204" s="649" t="s">
        <v>4</v>
      </c>
      <c r="O204" s="649" t="s">
        <v>6</v>
      </c>
      <c r="P204" s="800"/>
      <c r="Q204" s="800"/>
      <c r="R204" s="584"/>
      <c r="S204" s="634" t="s">
        <v>4</v>
      </c>
      <c r="T204" s="634" t="s">
        <v>6</v>
      </c>
      <c r="U204" s="577"/>
      <c r="V204" s="577" t="s">
        <v>4</v>
      </c>
      <c r="W204" s="577" t="s">
        <v>6</v>
      </c>
    </row>
    <row r="205" spans="1:23" x14ac:dyDescent="0.2">
      <c r="A205" s="304">
        <v>7.5</v>
      </c>
      <c r="B205" s="669" t="s">
        <v>53</v>
      </c>
      <c r="C205" s="623"/>
      <c r="D205" s="623"/>
      <c r="E205" s="623"/>
      <c r="F205" s="623"/>
      <c r="G205" s="623"/>
      <c r="H205" s="674"/>
      <c r="I205" s="670">
        <v>3</v>
      </c>
      <c r="J205" s="670">
        <v>2</v>
      </c>
      <c r="K205" s="623"/>
      <c r="L205" s="622">
        <f t="shared" ref="L205:L210" si="36">SUM(I205+J205)</f>
        <v>5</v>
      </c>
      <c r="M205" s="623"/>
      <c r="N205" s="687">
        <v>16</v>
      </c>
      <c r="O205" s="687">
        <v>18</v>
      </c>
      <c r="P205" s="787">
        <f t="shared" ref="P205" si="37">(I205/L205)+((I205-J205)*0.01)</f>
        <v>0.61</v>
      </c>
      <c r="Q205" s="787"/>
      <c r="R205" s="671"/>
      <c r="S205" s="635">
        <v>15</v>
      </c>
      <c r="T205" s="635">
        <v>7</v>
      </c>
      <c r="U205" s="672"/>
      <c r="V205" s="597">
        <v>7</v>
      </c>
      <c r="W205" s="597">
        <v>0</v>
      </c>
    </row>
    <row r="206" spans="1:23" x14ac:dyDescent="0.2">
      <c r="A206" s="304">
        <v>7.5</v>
      </c>
      <c r="B206" s="686" t="s">
        <v>481</v>
      </c>
      <c r="C206" s="627"/>
      <c r="D206" s="627"/>
      <c r="E206" s="627"/>
      <c r="F206" s="627"/>
      <c r="G206" s="627"/>
      <c r="H206" s="616"/>
      <c r="I206" s="639">
        <v>3</v>
      </c>
      <c r="J206" s="639">
        <v>3</v>
      </c>
      <c r="K206" s="627"/>
      <c r="L206" s="622">
        <f t="shared" si="36"/>
        <v>6</v>
      </c>
      <c r="M206" s="627"/>
      <c r="N206" s="639">
        <v>20</v>
      </c>
      <c r="O206" s="639">
        <v>20</v>
      </c>
      <c r="P206" s="787">
        <f t="shared" ref="P206" si="38">(I206/L206)+((I206-J206)*0.01)</f>
        <v>0.5</v>
      </c>
      <c r="Q206" s="787"/>
      <c r="R206" s="640"/>
      <c r="S206" s="638">
        <v>2</v>
      </c>
      <c r="T206" s="638">
        <v>0</v>
      </c>
      <c r="U206" s="662"/>
      <c r="V206" s="621">
        <v>0</v>
      </c>
      <c r="W206" s="621">
        <v>0</v>
      </c>
    </row>
    <row r="207" spans="1:23" x14ac:dyDescent="0.2">
      <c r="A207" s="304">
        <v>7</v>
      </c>
      <c r="B207" s="355" t="s">
        <v>363</v>
      </c>
      <c r="C207" s="592"/>
      <c r="D207" s="592"/>
      <c r="E207" s="592"/>
      <c r="F207" s="592"/>
      <c r="G207" s="592"/>
      <c r="H207" s="593"/>
      <c r="I207" s="607">
        <v>4</v>
      </c>
      <c r="J207" s="607">
        <v>4</v>
      </c>
      <c r="K207" s="627"/>
      <c r="L207" s="622">
        <f t="shared" si="36"/>
        <v>8</v>
      </c>
      <c r="M207" s="627"/>
      <c r="N207" s="375">
        <v>27</v>
      </c>
      <c r="O207" s="375">
        <v>21</v>
      </c>
      <c r="P207" s="793">
        <f>(I207/L207)+((I207-J207)*0.01)</f>
        <v>0.5</v>
      </c>
      <c r="Q207" s="793"/>
      <c r="R207" s="599"/>
      <c r="S207" s="638">
        <v>13</v>
      </c>
      <c r="T207" s="638">
        <v>13</v>
      </c>
      <c r="U207" s="620"/>
      <c r="V207" s="621">
        <v>4</v>
      </c>
      <c r="W207" s="621">
        <v>0</v>
      </c>
    </row>
    <row r="208" spans="1:23" x14ac:dyDescent="0.2">
      <c r="A208" s="304">
        <v>5.5</v>
      </c>
      <c r="B208" s="388" t="s">
        <v>223</v>
      </c>
      <c r="C208" s="590"/>
      <c r="D208" s="590"/>
      <c r="E208" s="590"/>
      <c r="F208" s="590"/>
      <c r="G208" s="590"/>
      <c r="H208" s="591"/>
      <c r="I208" s="572">
        <v>5</v>
      </c>
      <c r="J208" s="572">
        <v>1</v>
      </c>
      <c r="K208" s="568"/>
      <c r="L208" s="569">
        <f>SUM(I208+J208)</f>
        <v>6</v>
      </c>
      <c r="M208" s="568"/>
      <c r="N208" s="379">
        <v>23</v>
      </c>
      <c r="O208" s="379">
        <v>14</v>
      </c>
      <c r="P208" s="793">
        <f>(I208/L208)+((I208-J208)*0.01)</f>
        <v>0.87333333333333341</v>
      </c>
      <c r="Q208" s="793"/>
      <c r="R208" s="586"/>
      <c r="S208" s="636">
        <v>8</v>
      </c>
      <c r="T208" s="636">
        <v>7</v>
      </c>
      <c r="U208" s="579"/>
      <c r="V208" s="598">
        <v>0</v>
      </c>
      <c r="W208" s="598">
        <v>0</v>
      </c>
    </row>
    <row r="209" spans="1:23" x14ac:dyDescent="0.2">
      <c r="A209" s="304">
        <v>4.5</v>
      </c>
      <c r="B209" s="355" t="s">
        <v>365</v>
      </c>
      <c r="C209" s="592"/>
      <c r="D209" s="590"/>
      <c r="E209" s="590"/>
      <c r="F209" s="590"/>
      <c r="G209" s="590"/>
      <c r="H209" s="591"/>
      <c r="I209" s="572">
        <v>3</v>
      </c>
      <c r="J209" s="572">
        <v>3</v>
      </c>
      <c r="K209" s="568"/>
      <c r="L209" s="569">
        <f>SUM(I209+J209)</f>
        <v>6</v>
      </c>
      <c r="M209" s="568"/>
      <c r="N209" s="379">
        <v>14</v>
      </c>
      <c r="O209" s="379">
        <v>10</v>
      </c>
      <c r="P209" s="793">
        <f>(I209/L209)+((I209-J209)*0.01)</f>
        <v>0.5</v>
      </c>
      <c r="Q209" s="793"/>
      <c r="R209" s="586"/>
      <c r="S209" s="636">
        <v>8</v>
      </c>
      <c r="T209" s="636">
        <v>7</v>
      </c>
      <c r="U209" s="579"/>
      <c r="V209" s="598">
        <v>1</v>
      </c>
      <c r="W209" s="598">
        <v>3</v>
      </c>
    </row>
    <row r="210" spans="1:23" x14ac:dyDescent="0.2">
      <c r="A210" s="304">
        <v>4</v>
      </c>
      <c r="B210" s="355" t="s">
        <v>364</v>
      </c>
      <c r="C210" s="590"/>
      <c r="D210" s="590"/>
      <c r="E210" s="590"/>
      <c r="F210" s="590"/>
      <c r="G210" s="590"/>
      <c r="H210" s="591"/>
      <c r="I210" s="572">
        <v>3</v>
      </c>
      <c r="J210" s="572">
        <v>3</v>
      </c>
      <c r="K210" s="568"/>
      <c r="L210" s="569">
        <f t="shared" si="36"/>
        <v>6</v>
      </c>
      <c r="M210" s="568"/>
      <c r="N210" s="379">
        <v>12</v>
      </c>
      <c r="O210" s="379">
        <v>14</v>
      </c>
      <c r="P210" s="793">
        <f>(I210/L210)+((I210-J210)*0.01)</f>
        <v>0.5</v>
      </c>
      <c r="Q210" s="793"/>
      <c r="R210" s="586"/>
      <c r="S210" s="636">
        <v>2</v>
      </c>
      <c r="T210" s="636">
        <v>5</v>
      </c>
      <c r="U210" s="579"/>
      <c r="V210" s="598">
        <v>2</v>
      </c>
      <c r="W210" s="598">
        <v>2</v>
      </c>
    </row>
    <row r="211" spans="1:23" x14ac:dyDescent="0.2">
      <c r="A211" s="304">
        <v>4</v>
      </c>
      <c r="B211" s="388" t="s">
        <v>366</v>
      </c>
      <c r="C211" s="590"/>
      <c r="D211" s="590"/>
      <c r="E211" s="590"/>
      <c r="F211" s="590"/>
      <c r="G211" s="590"/>
      <c r="H211" s="591"/>
      <c r="I211" s="572">
        <v>6</v>
      </c>
      <c r="J211" s="572">
        <v>3</v>
      </c>
      <c r="K211" s="568"/>
      <c r="L211" s="569">
        <f t="shared" ref="L211:L213" si="39">SUM(I211+J211)</f>
        <v>9</v>
      </c>
      <c r="M211" s="568"/>
      <c r="N211" s="379">
        <v>19</v>
      </c>
      <c r="O211" s="379">
        <v>13</v>
      </c>
      <c r="P211" s="793">
        <f t="shared" ref="P211:P213" si="40">(I211/L211)+((I211-J211)*0.01)</f>
        <v>0.69666666666666666</v>
      </c>
      <c r="Q211" s="793"/>
      <c r="R211" s="586"/>
      <c r="S211" s="636">
        <v>5</v>
      </c>
      <c r="T211" s="636">
        <v>5</v>
      </c>
      <c r="U211" s="579"/>
      <c r="V211" s="598">
        <v>3</v>
      </c>
      <c r="W211" s="598">
        <v>1</v>
      </c>
    </row>
    <row r="212" spans="1:23" x14ac:dyDescent="0.2">
      <c r="A212" s="304">
        <v>3.5</v>
      </c>
      <c r="B212" s="470" t="s">
        <v>20</v>
      </c>
      <c r="C212" s="590"/>
      <c r="D212" s="590"/>
      <c r="E212" s="590"/>
      <c r="F212" s="590"/>
      <c r="G212" s="590"/>
      <c r="H212" s="591"/>
      <c r="I212" s="572">
        <v>2</v>
      </c>
      <c r="J212" s="572">
        <v>3</v>
      </c>
      <c r="K212" s="568"/>
      <c r="L212" s="569">
        <f t="shared" si="39"/>
        <v>5</v>
      </c>
      <c r="M212" s="568"/>
      <c r="N212" s="379">
        <v>9</v>
      </c>
      <c r="O212" s="379">
        <v>8</v>
      </c>
      <c r="P212" s="793">
        <f t="shared" si="40"/>
        <v>0.39</v>
      </c>
      <c r="Q212" s="793"/>
      <c r="R212" s="586"/>
      <c r="S212" s="636">
        <v>1</v>
      </c>
      <c r="T212" s="636">
        <v>1</v>
      </c>
      <c r="U212" s="579"/>
      <c r="V212" s="598">
        <v>0</v>
      </c>
      <c r="W212" s="598">
        <v>0</v>
      </c>
    </row>
    <row r="213" spans="1:23" x14ac:dyDescent="0.2">
      <c r="A213" s="317">
        <v>3.5</v>
      </c>
      <c r="B213" s="355" t="s">
        <v>367</v>
      </c>
      <c r="C213" s="590"/>
      <c r="D213" s="590"/>
      <c r="E213" s="590"/>
      <c r="F213" s="590"/>
      <c r="G213" s="590"/>
      <c r="H213" s="591"/>
      <c r="I213" s="572">
        <v>5</v>
      </c>
      <c r="J213" s="572">
        <v>4</v>
      </c>
      <c r="K213" s="568"/>
      <c r="L213" s="569">
        <f t="shared" si="39"/>
        <v>9</v>
      </c>
      <c r="M213" s="568"/>
      <c r="N213" s="379">
        <v>12</v>
      </c>
      <c r="O213" s="379">
        <v>14</v>
      </c>
      <c r="P213" s="793">
        <f t="shared" si="40"/>
        <v>0.56555555555555559</v>
      </c>
      <c r="Q213" s="793"/>
      <c r="R213" s="586"/>
      <c r="S213" s="636">
        <v>5</v>
      </c>
      <c r="T213" s="636">
        <v>5</v>
      </c>
      <c r="U213" s="579"/>
      <c r="V213" s="598">
        <v>1</v>
      </c>
      <c r="W213" s="598">
        <v>3</v>
      </c>
    </row>
    <row r="214" spans="1:23" x14ac:dyDescent="0.2">
      <c r="A214" s="570"/>
      <c r="B214" s="589" t="s">
        <v>76</v>
      </c>
      <c r="C214" s="590"/>
      <c r="D214" s="590"/>
      <c r="E214" s="590"/>
      <c r="F214" s="590"/>
      <c r="G214" s="590"/>
      <c r="H214" s="591"/>
      <c r="I214" s="572">
        <v>0</v>
      </c>
      <c r="J214" s="572">
        <v>0</v>
      </c>
      <c r="K214" s="568"/>
      <c r="L214" s="569">
        <f>SUM(I214+J214)</f>
        <v>0</v>
      </c>
      <c r="M214" s="568"/>
      <c r="N214" s="379">
        <v>0</v>
      </c>
      <c r="O214" s="379">
        <v>0</v>
      </c>
      <c r="P214" s="580"/>
      <c r="Q214" s="580"/>
      <c r="R214" s="580"/>
      <c r="S214" s="580"/>
      <c r="T214" s="580"/>
      <c r="U214" s="580"/>
      <c r="V214" s="580"/>
      <c r="W214" s="580"/>
    </row>
    <row r="215" spans="1:23" x14ac:dyDescent="0.2">
      <c r="A215" s="570"/>
      <c r="B215" s="604" t="s">
        <v>106</v>
      </c>
      <c r="C215" s="602"/>
      <c r="D215" s="602"/>
      <c r="E215" s="602"/>
      <c r="F215" s="602"/>
      <c r="G215" s="602"/>
      <c r="H215" s="603"/>
      <c r="I215" s="379"/>
      <c r="J215" s="379"/>
      <c r="K215" s="568"/>
      <c r="L215" s="568"/>
      <c r="M215" s="568"/>
      <c r="N215" s="573"/>
      <c r="O215" s="573"/>
      <c r="P215" s="576"/>
      <c r="Q215" s="576"/>
      <c r="R215" s="576"/>
      <c r="S215" s="576"/>
      <c r="T215" s="576"/>
      <c r="U215" s="576"/>
      <c r="V215" s="576"/>
      <c r="W215" s="576"/>
    </row>
    <row r="216" spans="1:23" x14ac:dyDescent="0.2">
      <c r="A216" s="570"/>
      <c r="B216" s="604" t="s">
        <v>158</v>
      </c>
      <c r="C216" s="602"/>
      <c r="D216" s="602"/>
      <c r="E216" s="602"/>
      <c r="F216" s="602"/>
      <c r="G216" s="602"/>
      <c r="H216" s="603"/>
      <c r="I216" s="573"/>
      <c r="J216" s="573"/>
      <c r="K216" s="568"/>
      <c r="L216" s="568"/>
      <c r="M216" s="568"/>
      <c r="N216" s="573"/>
      <c r="O216" s="573"/>
      <c r="P216" s="568"/>
      <c r="Q216" s="568"/>
      <c r="R216" s="568"/>
      <c r="S216" s="568"/>
      <c r="T216" s="568"/>
      <c r="U216" s="568"/>
      <c r="V216" s="568"/>
      <c r="W216" s="568"/>
    </row>
    <row r="217" spans="1:23" x14ac:dyDescent="0.2">
      <c r="A217" s="798" t="s">
        <v>330</v>
      </c>
      <c r="B217" s="798"/>
      <c r="C217" s="798"/>
      <c r="D217" s="798"/>
      <c r="E217" s="798"/>
      <c r="F217" s="798"/>
      <c r="G217" s="798"/>
      <c r="H217" s="680">
        <f>AVERAGE(A205:A216)</f>
        <v>5.2222222222222223</v>
      </c>
      <c r="I217" s="675">
        <f>SUM(I205:I216)</f>
        <v>34</v>
      </c>
      <c r="J217" s="675">
        <f>SUM(J205:J216)</f>
        <v>26</v>
      </c>
      <c r="K217" s="53"/>
      <c r="L217" s="582">
        <f>SUM(L205:L216)</f>
        <v>60</v>
      </c>
      <c r="N217" s="675">
        <f t="shared" ref="N217:O217" si="41">SUM(N205:N216)</f>
        <v>152</v>
      </c>
      <c r="O217" s="675">
        <f t="shared" si="41"/>
        <v>132</v>
      </c>
    </row>
    <row r="218" spans="1:23" x14ac:dyDescent="0.2">
      <c r="A218" s="688"/>
      <c r="B218" s="688"/>
      <c r="C218" s="688"/>
      <c r="D218" s="688"/>
      <c r="E218" s="688"/>
      <c r="F218" s="688"/>
      <c r="G218" s="688"/>
      <c r="H218" s="680"/>
      <c r="I218" s="675"/>
      <c r="J218" s="675"/>
      <c r="K218" s="53"/>
      <c r="L218" s="683"/>
      <c r="N218" s="683"/>
      <c r="O218" s="683"/>
    </row>
    <row r="219" spans="1:23" x14ac:dyDescent="0.2">
      <c r="A219" s="688"/>
      <c r="B219" s="688"/>
      <c r="C219" s="688"/>
      <c r="D219" s="688"/>
      <c r="E219" s="688"/>
      <c r="F219" s="688"/>
      <c r="G219" s="688"/>
      <c r="H219" s="680"/>
      <c r="I219" s="675"/>
      <c r="J219" s="675"/>
      <c r="K219" s="53"/>
      <c r="L219" s="683"/>
      <c r="N219" s="683"/>
      <c r="O219" s="683"/>
    </row>
    <row r="220" spans="1:23" x14ac:dyDescent="0.2">
      <c r="A220" s="398"/>
      <c r="B220" s="398"/>
      <c r="C220" s="398"/>
      <c r="D220" s="398"/>
      <c r="E220" s="398"/>
      <c r="F220" s="398"/>
      <c r="G220" s="398"/>
      <c r="H220" s="398"/>
      <c r="I220" s="398"/>
      <c r="K220" s="785" t="s">
        <v>327</v>
      </c>
      <c r="L220" s="785"/>
      <c r="M220" s="785"/>
      <c r="P220" s="575"/>
      <c r="Q220" s="575"/>
      <c r="R220" s="792" t="s">
        <v>331</v>
      </c>
      <c r="S220" s="792"/>
      <c r="T220" s="792"/>
      <c r="U220" s="806" t="s">
        <v>473</v>
      </c>
      <c r="V220" s="806"/>
      <c r="W220" s="806"/>
    </row>
    <row r="221" spans="1:23" x14ac:dyDescent="0.2">
      <c r="K221" s="785"/>
      <c r="L221" s="785"/>
      <c r="M221" s="785"/>
      <c r="P221" s="575"/>
      <c r="Q221" s="575"/>
      <c r="R221" s="792"/>
      <c r="S221" s="792"/>
      <c r="T221" s="792"/>
      <c r="U221" s="806"/>
      <c r="V221" s="806"/>
      <c r="W221" s="806"/>
    </row>
    <row r="222" spans="1:23" x14ac:dyDescent="0.2">
      <c r="A222" s="648"/>
      <c r="B222" s="398"/>
      <c r="C222" s="398"/>
      <c r="D222" s="398"/>
      <c r="E222" s="398"/>
      <c r="F222" s="398"/>
      <c r="G222" s="398"/>
      <c r="H222" s="398"/>
      <c r="K222" s="785"/>
      <c r="L222" s="785"/>
      <c r="M222" s="785"/>
      <c r="P222" s="575"/>
      <c r="Q222" s="575"/>
      <c r="R222" s="792"/>
      <c r="S222" s="792"/>
      <c r="T222" s="792"/>
      <c r="U222" s="806"/>
      <c r="V222" s="806"/>
      <c r="W222" s="806"/>
    </row>
    <row r="223" spans="1:23" x14ac:dyDescent="0.2">
      <c r="A223" s="398"/>
      <c r="B223" s="801" t="s">
        <v>211</v>
      </c>
      <c r="C223" s="801"/>
      <c r="D223" s="801"/>
      <c r="E223" s="801"/>
      <c r="F223" s="801"/>
      <c r="G223" s="801"/>
      <c r="H223" s="801"/>
      <c r="I223" s="786" t="s">
        <v>325</v>
      </c>
      <c r="J223" s="786"/>
      <c r="K223" s="785"/>
      <c r="L223" s="785"/>
      <c r="M223" s="785"/>
      <c r="N223" s="786" t="s">
        <v>326</v>
      </c>
      <c r="O223" s="786"/>
      <c r="P223" s="799" t="s">
        <v>307</v>
      </c>
      <c r="Q223" s="799"/>
      <c r="R223" s="792"/>
      <c r="S223" s="792"/>
      <c r="T223" s="792"/>
      <c r="U223" s="806"/>
      <c r="V223" s="806"/>
      <c r="W223" s="806"/>
    </row>
    <row r="224" spans="1:23" x14ac:dyDescent="0.2">
      <c r="A224" s="649" t="s">
        <v>190</v>
      </c>
      <c r="B224" s="802"/>
      <c r="C224" s="802"/>
      <c r="D224" s="802"/>
      <c r="E224" s="802"/>
      <c r="F224" s="802"/>
      <c r="G224" s="802"/>
      <c r="H224" s="801"/>
      <c r="I224" s="600" t="s">
        <v>4</v>
      </c>
      <c r="J224" s="600" t="s">
        <v>6</v>
      </c>
      <c r="K224" s="17"/>
      <c r="L224" s="17"/>
      <c r="M224" s="17"/>
      <c r="N224" s="600" t="s">
        <v>4</v>
      </c>
      <c r="O224" s="600" t="s">
        <v>6</v>
      </c>
      <c r="P224" s="799"/>
      <c r="Q224" s="799"/>
      <c r="R224" s="601"/>
      <c r="S224" s="637" t="s">
        <v>4</v>
      </c>
      <c r="T224" s="637" t="s">
        <v>6</v>
      </c>
      <c r="U224" s="619"/>
      <c r="V224" s="619" t="s">
        <v>4</v>
      </c>
      <c r="W224" s="619" t="s">
        <v>6</v>
      </c>
    </row>
    <row r="225" spans="1:23" x14ac:dyDescent="0.2">
      <c r="A225" s="317">
        <v>7.5</v>
      </c>
      <c r="B225" s="470" t="s">
        <v>242</v>
      </c>
      <c r="C225" s="590"/>
      <c r="D225" s="590"/>
      <c r="E225" s="590"/>
      <c r="F225" s="590"/>
      <c r="G225" s="590"/>
      <c r="H225" s="588"/>
      <c r="I225" s="571">
        <v>7</v>
      </c>
      <c r="J225" s="571">
        <v>2</v>
      </c>
      <c r="K225" s="623"/>
      <c r="L225" s="567">
        <f>SUM(I225+J225)</f>
        <v>9</v>
      </c>
      <c r="M225" s="623"/>
      <c r="N225" s="574">
        <v>41</v>
      </c>
      <c r="O225" s="574">
        <v>28</v>
      </c>
      <c r="P225" s="788">
        <f>(I225/L225)+((I225-J225)*0.01)</f>
        <v>0.82777777777777783</v>
      </c>
      <c r="Q225" s="788"/>
      <c r="R225" s="585"/>
      <c r="S225" s="635">
        <v>3</v>
      </c>
      <c r="T225" s="635">
        <v>4</v>
      </c>
      <c r="U225" s="578"/>
      <c r="V225" s="597">
        <v>0</v>
      </c>
      <c r="W225" s="597">
        <v>0</v>
      </c>
    </row>
    <row r="226" spans="1:23" x14ac:dyDescent="0.2">
      <c r="A226" s="317">
        <v>7</v>
      </c>
      <c r="B226" s="355" t="s">
        <v>380</v>
      </c>
      <c r="C226" s="590"/>
      <c r="D226" s="592"/>
      <c r="E226" s="592"/>
      <c r="F226" s="592"/>
      <c r="G226" s="592"/>
      <c r="H226" s="593"/>
      <c r="I226" s="607">
        <v>1</v>
      </c>
      <c r="J226" s="607">
        <v>3</v>
      </c>
      <c r="K226" s="622"/>
      <c r="L226" s="622">
        <f t="shared" ref="L226:L230" si="42">SUM(I226+J226)</f>
        <v>4</v>
      </c>
      <c r="M226" s="622"/>
      <c r="N226" s="375">
        <v>13</v>
      </c>
      <c r="O226" s="375">
        <v>17</v>
      </c>
      <c r="P226" s="787">
        <f t="shared" ref="P226:P227" si="43">(I226/L226)+((I226-J226)*0.01)</f>
        <v>0.23</v>
      </c>
      <c r="Q226" s="787"/>
      <c r="R226" s="599"/>
      <c r="S226" s="638">
        <v>5</v>
      </c>
      <c r="T226" s="638">
        <v>3</v>
      </c>
      <c r="U226" s="620"/>
      <c r="V226" s="621">
        <v>0</v>
      </c>
      <c r="W226" s="621">
        <v>0</v>
      </c>
    </row>
    <row r="227" spans="1:23" x14ac:dyDescent="0.2">
      <c r="A227" s="317">
        <v>6</v>
      </c>
      <c r="B227" s="355" t="s">
        <v>381</v>
      </c>
      <c r="C227" s="592"/>
      <c r="D227" s="592"/>
      <c r="E227" s="592"/>
      <c r="F227" s="592"/>
      <c r="G227" s="592"/>
      <c r="H227" s="593"/>
      <c r="I227" s="572">
        <v>3</v>
      </c>
      <c r="J227" s="572">
        <v>3</v>
      </c>
      <c r="K227" s="568"/>
      <c r="L227" s="569">
        <f t="shared" si="42"/>
        <v>6</v>
      </c>
      <c r="M227" s="568"/>
      <c r="N227" s="379">
        <v>22</v>
      </c>
      <c r="O227" s="379">
        <v>18</v>
      </c>
      <c r="P227" s="793">
        <f t="shared" si="43"/>
        <v>0.5</v>
      </c>
      <c r="Q227" s="793"/>
      <c r="R227" s="599"/>
      <c r="S227" s="638">
        <v>3</v>
      </c>
      <c r="T227" s="638">
        <v>6</v>
      </c>
      <c r="U227" s="579"/>
      <c r="V227" s="598">
        <v>0</v>
      </c>
      <c r="W227" s="598">
        <v>0</v>
      </c>
    </row>
    <row r="228" spans="1:23" x14ac:dyDescent="0.2">
      <c r="A228" s="317">
        <v>5.5</v>
      </c>
      <c r="B228" s="355" t="s">
        <v>213</v>
      </c>
      <c r="C228" s="590"/>
      <c r="D228" s="590"/>
      <c r="E228" s="590"/>
      <c r="F228" s="590"/>
      <c r="G228" s="590"/>
      <c r="H228" s="591"/>
      <c r="I228" s="572">
        <v>3</v>
      </c>
      <c r="J228" s="572">
        <v>1</v>
      </c>
      <c r="K228" s="568"/>
      <c r="L228" s="569">
        <f t="shared" ref="L228:L229" si="44">SUM(I228+J228)</f>
        <v>4</v>
      </c>
      <c r="M228" s="568"/>
      <c r="N228" s="379">
        <v>13</v>
      </c>
      <c r="O228" s="379">
        <v>7</v>
      </c>
      <c r="P228" s="793">
        <f t="shared" ref="P228:P229" si="45">(I228/L228)+((I228-J228)*0.01)</f>
        <v>0.77</v>
      </c>
      <c r="Q228" s="793"/>
      <c r="R228" s="586"/>
      <c r="S228" s="636">
        <v>6</v>
      </c>
      <c r="T228" s="636">
        <v>1</v>
      </c>
      <c r="U228" s="579"/>
      <c r="V228" s="598">
        <v>0</v>
      </c>
      <c r="W228" s="598">
        <v>0</v>
      </c>
    </row>
    <row r="229" spans="1:23" x14ac:dyDescent="0.2">
      <c r="A229" s="317">
        <v>5.5</v>
      </c>
      <c r="B229" s="470" t="s">
        <v>214</v>
      </c>
      <c r="C229" s="568"/>
      <c r="D229" s="568"/>
      <c r="E229" s="568"/>
      <c r="F229" s="568"/>
      <c r="G229" s="568"/>
      <c r="H229" s="618"/>
      <c r="I229" s="659">
        <v>1</v>
      </c>
      <c r="J229" s="659">
        <v>4</v>
      </c>
      <c r="K229" s="568"/>
      <c r="L229" s="665">
        <f t="shared" si="44"/>
        <v>5</v>
      </c>
      <c r="M229" s="568"/>
      <c r="N229" s="660">
        <v>8</v>
      </c>
      <c r="O229" s="660">
        <v>13</v>
      </c>
      <c r="P229" s="793">
        <f t="shared" si="45"/>
        <v>0.17</v>
      </c>
      <c r="Q229" s="793"/>
      <c r="R229" s="642"/>
      <c r="S229" s="636">
        <v>8</v>
      </c>
      <c r="T229" s="636">
        <v>5</v>
      </c>
      <c r="U229" s="661"/>
      <c r="V229" s="598">
        <v>0</v>
      </c>
      <c r="W229" s="598">
        <v>0</v>
      </c>
    </row>
    <row r="230" spans="1:23" x14ac:dyDescent="0.2">
      <c r="A230" s="317">
        <v>5.5</v>
      </c>
      <c r="B230" s="470" t="s">
        <v>285</v>
      </c>
      <c r="C230" s="627"/>
      <c r="H230" s="616"/>
      <c r="I230" s="624">
        <v>4</v>
      </c>
      <c r="J230" s="624">
        <v>2</v>
      </c>
      <c r="L230" s="625">
        <f t="shared" si="42"/>
        <v>6</v>
      </c>
      <c r="N230" s="626">
        <v>19</v>
      </c>
      <c r="O230" s="626">
        <v>15</v>
      </c>
      <c r="P230" s="787">
        <f t="shared" ref="P230" si="46">(I230/L230)+((I230-J230)*0.01)</f>
        <v>0.68666666666666665</v>
      </c>
      <c r="Q230" s="787"/>
      <c r="R230" s="652"/>
      <c r="S230" s="637">
        <v>0</v>
      </c>
      <c r="T230" s="637">
        <v>0</v>
      </c>
      <c r="U230" s="632"/>
      <c r="V230" s="631">
        <v>0</v>
      </c>
      <c r="W230" s="631">
        <v>0</v>
      </c>
    </row>
    <row r="231" spans="1:23" x14ac:dyDescent="0.2">
      <c r="A231" s="317">
        <v>4.5</v>
      </c>
      <c r="B231" s="355" t="s">
        <v>18</v>
      </c>
      <c r="C231" s="592"/>
      <c r="D231" s="590"/>
      <c r="E231" s="590"/>
      <c r="F231" s="590"/>
      <c r="G231" s="590"/>
      <c r="H231" s="591"/>
      <c r="I231" s="572">
        <v>3</v>
      </c>
      <c r="J231" s="572">
        <v>3</v>
      </c>
      <c r="K231" s="568"/>
      <c r="L231" s="569">
        <f>SUM(I231+J231)</f>
        <v>6</v>
      </c>
      <c r="M231" s="568"/>
      <c r="N231" s="379">
        <v>13</v>
      </c>
      <c r="O231" s="379">
        <v>14</v>
      </c>
      <c r="P231" s="793">
        <f>(I231/L231)+((I231-J231)*0.01)</f>
        <v>0.5</v>
      </c>
      <c r="Q231" s="793"/>
      <c r="R231" s="586"/>
      <c r="S231" s="636">
        <v>5</v>
      </c>
      <c r="T231" s="636">
        <v>6</v>
      </c>
      <c r="U231" s="579"/>
      <c r="V231" s="598">
        <v>0</v>
      </c>
      <c r="W231" s="598">
        <v>0</v>
      </c>
    </row>
    <row r="232" spans="1:23" x14ac:dyDescent="0.2">
      <c r="A232" s="317">
        <v>4</v>
      </c>
      <c r="B232" s="355" t="s">
        <v>382</v>
      </c>
      <c r="C232" s="590"/>
      <c r="D232" s="590"/>
      <c r="E232" s="590"/>
      <c r="F232" s="590"/>
      <c r="G232" s="590"/>
      <c r="H232" s="591"/>
      <c r="I232" s="572">
        <v>3</v>
      </c>
      <c r="J232" s="572">
        <v>3</v>
      </c>
      <c r="K232" s="568"/>
      <c r="L232" s="569">
        <f>SUM(I232+J232)</f>
        <v>6</v>
      </c>
      <c r="M232" s="568"/>
      <c r="N232" s="379">
        <v>13</v>
      </c>
      <c r="O232" s="379">
        <v>13</v>
      </c>
      <c r="P232" s="793">
        <f>(I232/L232)+((I232-J232)*0.01)</f>
        <v>0.5</v>
      </c>
      <c r="Q232" s="793"/>
      <c r="R232" s="586"/>
      <c r="S232" s="636">
        <v>3</v>
      </c>
      <c r="T232" s="636">
        <v>4</v>
      </c>
      <c r="U232" s="579"/>
      <c r="V232" s="598">
        <v>0</v>
      </c>
      <c r="W232" s="598">
        <v>0</v>
      </c>
    </row>
    <row r="233" spans="1:23" x14ac:dyDescent="0.2">
      <c r="A233" s="304">
        <v>2.5</v>
      </c>
      <c r="B233" s="189" t="s">
        <v>165</v>
      </c>
      <c r="C233" s="590"/>
      <c r="D233" s="590"/>
      <c r="E233" s="590"/>
      <c r="F233" s="590"/>
      <c r="G233" s="590"/>
      <c r="H233" s="591"/>
      <c r="I233" s="572">
        <v>3</v>
      </c>
      <c r="J233" s="572">
        <v>9</v>
      </c>
      <c r="K233" s="568"/>
      <c r="L233" s="569">
        <f>SUM(I233+J233)</f>
        <v>12</v>
      </c>
      <c r="M233" s="568"/>
      <c r="N233" s="379">
        <v>13</v>
      </c>
      <c r="O233" s="379">
        <v>24</v>
      </c>
      <c r="P233" s="793">
        <f>(I233/L233)+((I233-J233)*0.01)</f>
        <v>0.19</v>
      </c>
      <c r="Q233" s="793"/>
      <c r="R233" s="586"/>
      <c r="S233" s="636">
        <v>9</v>
      </c>
      <c r="T233" s="636">
        <v>17</v>
      </c>
      <c r="U233" s="579"/>
      <c r="V233" s="598">
        <v>1</v>
      </c>
      <c r="W233" s="598">
        <v>0</v>
      </c>
    </row>
    <row r="234" spans="1:23" x14ac:dyDescent="0.2">
      <c r="A234" s="570"/>
      <c r="B234" s="590" t="s">
        <v>76</v>
      </c>
      <c r="C234" s="590"/>
      <c r="D234" s="590"/>
      <c r="E234" s="590"/>
      <c r="F234" s="590"/>
      <c r="G234" s="590"/>
      <c r="H234" s="591"/>
      <c r="I234" s="379">
        <v>1</v>
      </c>
      <c r="J234" s="379">
        <v>1</v>
      </c>
      <c r="K234" s="568"/>
      <c r="L234" s="569">
        <f>SUM(I234+J234)</f>
        <v>2</v>
      </c>
      <c r="M234" s="568"/>
      <c r="N234" s="379">
        <v>8</v>
      </c>
      <c r="O234" s="379">
        <v>5</v>
      </c>
      <c r="P234" s="580"/>
      <c r="Q234" s="580"/>
      <c r="R234" s="580"/>
      <c r="S234" s="580"/>
      <c r="T234" s="580"/>
      <c r="U234" s="580"/>
      <c r="V234" s="580"/>
      <c r="W234" s="580"/>
    </row>
    <row r="235" spans="1:23" x14ac:dyDescent="0.2">
      <c r="A235" s="570"/>
      <c r="B235" s="602" t="s">
        <v>106</v>
      </c>
      <c r="C235" s="602"/>
      <c r="D235" s="602"/>
      <c r="E235" s="602"/>
      <c r="F235" s="602"/>
      <c r="G235" s="602"/>
      <c r="H235" s="603"/>
      <c r="I235" s="379">
        <v>0</v>
      </c>
      <c r="J235" s="379">
        <v>0</v>
      </c>
      <c r="K235" s="568"/>
      <c r="L235" s="568"/>
      <c r="M235" s="568"/>
      <c r="N235" s="573"/>
      <c r="O235" s="573"/>
      <c r="P235" s="576"/>
      <c r="Q235" s="576"/>
      <c r="R235" s="576"/>
      <c r="S235" s="576"/>
      <c r="T235" s="576"/>
      <c r="U235" s="576"/>
      <c r="V235" s="576"/>
      <c r="W235" s="576"/>
    </row>
    <row r="236" spans="1:23" x14ac:dyDescent="0.2">
      <c r="A236" s="570"/>
      <c r="B236" s="602" t="s">
        <v>158</v>
      </c>
      <c r="C236" s="602"/>
      <c r="D236" s="602"/>
      <c r="E236" s="602"/>
      <c r="F236" s="602"/>
      <c r="G236" s="602"/>
      <c r="H236" s="603"/>
      <c r="I236" s="573"/>
      <c r="J236" s="573"/>
      <c r="K236" s="568"/>
      <c r="L236" s="568"/>
      <c r="M236" s="568"/>
      <c r="N236" s="573"/>
      <c r="O236" s="573"/>
      <c r="P236" s="568"/>
      <c r="Q236" s="568"/>
      <c r="R236" s="568"/>
      <c r="S236" s="568"/>
      <c r="T236" s="568"/>
      <c r="U236" s="568"/>
      <c r="V236" s="568"/>
      <c r="W236" s="568"/>
    </row>
    <row r="237" spans="1:23" x14ac:dyDescent="0.2">
      <c r="A237" s="794" t="s">
        <v>330</v>
      </c>
      <c r="B237" s="794"/>
      <c r="C237" s="794"/>
      <c r="D237" s="794"/>
      <c r="E237" s="794"/>
      <c r="F237" s="794"/>
      <c r="G237" s="794"/>
      <c r="H237" s="680">
        <f>AVERAGE(A225:A236)</f>
        <v>5.333333333333333</v>
      </c>
      <c r="I237" s="653">
        <f>SUM(I225:I236)</f>
        <v>29</v>
      </c>
      <c r="J237" s="653">
        <f>SUM(J225:J236)</f>
        <v>31</v>
      </c>
      <c r="K237" s="53"/>
      <c r="L237" s="583">
        <f>SUM(L225:L236)</f>
        <v>60</v>
      </c>
      <c r="N237" s="583">
        <f>SUM(N225:N236)</f>
        <v>163</v>
      </c>
      <c r="O237" s="583">
        <f>SUM(O225:O236)</f>
        <v>154</v>
      </c>
    </row>
    <row r="238" spans="1:23" x14ac:dyDescent="0.2">
      <c r="A238" s="438" t="s">
        <v>392</v>
      </c>
    </row>
    <row r="239" spans="1:23" x14ac:dyDescent="0.2">
      <c r="A239" s="796"/>
      <c r="B239" s="796"/>
      <c r="C239" s="796"/>
      <c r="D239" s="796"/>
      <c r="E239" s="796"/>
      <c r="F239" s="796"/>
      <c r="G239" s="796"/>
      <c r="H239" s="796"/>
      <c r="I239" s="796"/>
      <c r="J239" s="796"/>
      <c r="K239" s="796"/>
      <c r="L239" s="796"/>
      <c r="M239" s="796"/>
      <c r="N239" s="796"/>
      <c r="O239" s="796"/>
      <c r="P239" s="796"/>
      <c r="Q239" s="796"/>
      <c r="R239" s="796"/>
      <c r="S239" s="796"/>
      <c r="T239" s="796"/>
      <c r="U239" s="796"/>
      <c r="V239" s="796"/>
      <c r="W239" s="796"/>
    </row>
    <row r="240" spans="1:23" x14ac:dyDescent="0.2">
      <c r="A240" s="438" t="s">
        <v>226</v>
      </c>
    </row>
    <row r="241" spans="1:1" x14ac:dyDescent="0.2">
      <c r="A241" s="438"/>
    </row>
    <row r="242" spans="1:1" x14ac:dyDescent="0.2">
      <c r="A242" s="438" t="s">
        <v>227</v>
      </c>
    </row>
    <row r="243" spans="1:1" x14ac:dyDescent="0.2">
      <c r="A243" s="614" t="s">
        <v>228</v>
      </c>
    </row>
    <row r="244" spans="1:1" x14ac:dyDescent="0.2">
      <c r="A244" s="614" t="s">
        <v>229</v>
      </c>
    </row>
    <row r="245" spans="1:1" x14ac:dyDescent="0.2">
      <c r="A245" s="614" t="s">
        <v>230</v>
      </c>
    </row>
    <row r="246" spans="1:1" x14ac:dyDescent="0.2">
      <c r="A246" s="614" t="s">
        <v>231</v>
      </c>
    </row>
    <row r="247" spans="1:1" x14ac:dyDescent="0.2">
      <c r="A247" s="614" t="s">
        <v>229</v>
      </c>
    </row>
    <row r="248" spans="1:1" x14ac:dyDescent="0.2">
      <c r="A248" s="614"/>
    </row>
    <row r="249" spans="1:1" x14ac:dyDescent="0.2">
      <c r="A249" s="614" t="s">
        <v>232</v>
      </c>
    </row>
    <row r="250" spans="1:1" x14ac:dyDescent="0.2">
      <c r="A250" s="614" t="s">
        <v>233</v>
      </c>
    </row>
    <row r="251" spans="1:1" x14ac:dyDescent="0.2">
      <c r="A251" s="614" t="s">
        <v>234</v>
      </c>
    </row>
    <row r="252" spans="1:1" x14ac:dyDescent="0.2">
      <c r="A252" s="614"/>
    </row>
    <row r="253" spans="1:1" x14ac:dyDescent="0.2">
      <c r="A253" s="614" t="s">
        <v>235</v>
      </c>
    </row>
    <row r="254" spans="1:1" x14ac:dyDescent="0.2">
      <c r="A254" s="614" t="s">
        <v>236</v>
      </c>
    </row>
    <row r="255" spans="1:1" x14ac:dyDescent="0.2">
      <c r="A255" s="402"/>
    </row>
    <row r="256" spans="1:1" x14ac:dyDescent="0.2">
      <c r="A256" s="83" t="s">
        <v>186</v>
      </c>
    </row>
    <row r="257" spans="1:1" x14ac:dyDescent="0.2">
      <c r="A257" s="83" t="s">
        <v>393</v>
      </c>
    </row>
    <row r="258" spans="1:1" x14ac:dyDescent="0.2">
      <c r="A258" s="83" t="s">
        <v>394</v>
      </c>
    </row>
    <row r="259" spans="1:1" x14ac:dyDescent="0.2">
      <c r="A259" s="83"/>
    </row>
    <row r="260" spans="1:1" x14ac:dyDescent="0.2">
      <c r="A260" s="149" t="s">
        <v>403</v>
      </c>
    </row>
    <row r="261" spans="1:1" x14ac:dyDescent="0.2">
      <c r="A261" s="149" t="s">
        <v>122</v>
      </c>
    </row>
    <row r="262" spans="1:1" x14ac:dyDescent="0.2">
      <c r="A262" s="149" t="s">
        <v>123</v>
      </c>
    </row>
    <row r="263" spans="1:1" x14ac:dyDescent="0.2">
      <c r="A263" s="149" t="s">
        <v>395</v>
      </c>
    </row>
    <row r="264" spans="1:1" x14ac:dyDescent="0.2">
      <c r="A264" s="223"/>
    </row>
    <row r="265" spans="1:1" x14ac:dyDescent="0.2">
      <c r="A265" s="131" t="s">
        <v>406</v>
      </c>
    </row>
    <row r="266" spans="1:1" x14ac:dyDescent="0.2">
      <c r="A266" s="131" t="s">
        <v>407</v>
      </c>
    </row>
    <row r="267" spans="1:1" x14ac:dyDescent="0.2">
      <c r="A267" s="131" t="s">
        <v>168</v>
      </c>
    </row>
    <row r="268" spans="1:1" x14ac:dyDescent="0.2">
      <c r="A268" s="131" t="s">
        <v>169</v>
      </c>
    </row>
    <row r="269" spans="1:1" x14ac:dyDescent="0.2">
      <c r="A269" s="131" t="s">
        <v>170</v>
      </c>
    </row>
    <row r="270" spans="1:1" x14ac:dyDescent="0.2">
      <c r="A270" s="131"/>
    </row>
    <row r="271" spans="1:1" x14ac:dyDescent="0.2">
      <c r="A271" s="131" t="s">
        <v>107</v>
      </c>
    </row>
    <row r="272" spans="1:1" x14ac:dyDescent="0.2">
      <c r="A272" s="131"/>
    </row>
    <row r="273" spans="1:1" x14ac:dyDescent="0.2">
      <c r="A273" s="128" t="s">
        <v>179</v>
      </c>
    </row>
    <row r="274" spans="1:1" x14ac:dyDescent="0.2">
      <c r="A274" s="131" t="s">
        <v>180</v>
      </c>
    </row>
    <row r="275" spans="1:1" x14ac:dyDescent="0.2">
      <c r="A275" s="131" t="s">
        <v>455</v>
      </c>
    </row>
    <row r="276" spans="1:1" x14ac:dyDescent="0.2">
      <c r="A276" s="131"/>
    </row>
    <row r="277" spans="1:1" ht="15.75" x14ac:dyDescent="0.25">
      <c r="A277" s="131" t="s">
        <v>482</v>
      </c>
    </row>
    <row r="278" spans="1:1" x14ac:dyDescent="0.2">
      <c r="A278" s="131"/>
    </row>
    <row r="279" spans="1:1" x14ac:dyDescent="0.2">
      <c r="A279" s="131" t="s">
        <v>408</v>
      </c>
    </row>
    <row r="280" spans="1:1" x14ac:dyDescent="0.2">
      <c r="A280" s="236" t="s">
        <v>410</v>
      </c>
    </row>
    <row r="281" spans="1:1" x14ac:dyDescent="0.2">
      <c r="A281" s="236" t="s">
        <v>409</v>
      </c>
    </row>
    <row r="282" spans="1:1" x14ac:dyDescent="0.2">
      <c r="A282" s="128"/>
    </row>
    <row r="283" spans="1:1" x14ac:dyDescent="0.2">
      <c r="A283" s="128" t="s">
        <v>411</v>
      </c>
    </row>
    <row r="284" spans="1:1" x14ac:dyDescent="0.2">
      <c r="A284" s="128" t="s">
        <v>413</v>
      </c>
    </row>
    <row r="285" spans="1:1" x14ac:dyDescent="0.2">
      <c r="A285" s="128" t="s">
        <v>412</v>
      </c>
    </row>
    <row r="286" spans="1:1" x14ac:dyDescent="0.2">
      <c r="A286" s="128" t="s">
        <v>414</v>
      </c>
    </row>
    <row r="287" spans="1:1" x14ac:dyDescent="0.2">
      <c r="A287" s="128" t="s">
        <v>416</v>
      </c>
    </row>
    <row r="288" spans="1:1" x14ac:dyDescent="0.2">
      <c r="A288" s="613" t="s">
        <v>415</v>
      </c>
    </row>
    <row r="289" spans="1:23" x14ac:dyDescent="0.2">
      <c r="A289" s="128" t="s">
        <v>94</v>
      </c>
    </row>
    <row r="290" spans="1:23" x14ac:dyDescent="0.2">
      <c r="A290" s="128" t="s">
        <v>404</v>
      </c>
    </row>
    <row r="291" spans="1:23" x14ac:dyDescent="0.2">
      <c r="A291" s="128"/>
    </row>
    <row r="292" spans="1:23" x14ac:dyDescent="0.2">
      <c r="A292" s="128"/>
    </row>
    <row r="293" spans="1:23" x14ac:dyDescent="0.2">
      <c r="A293" s="131" t="s">
        <v>405</v>
      </c>
    </row>
    <row r="294" spans="1:23" x14ac:dyDescent="0.2">
      <c r="A294" s="131" t="s">
        <v>183</v>
      </c>
    </row>
    <row r="295" spans="1:23" x14ac:dyDescent="0.2">
      <c r="A295" s="131" t="s">
        <v>252</v>
      </c>
    </row>
    <row r="296" spans="1:23" x14ac:dyDescent="0.2">
      <c r="A296" s="131" t="s">
        <v>253</v>
      </c>
    </row>
    <row r="297" spans="1:23" x14ac:dyDescent="0.2">
      <c r="A297" s="131" t="s">
        <v>254</v>
      </c>
    </row>
    <row r="298" spans="1:23" x14ac:dyDescent="0.2">
      <c r="A298" s="131" t="s">
        <v>255</v>
      </c>
    </row>
    <row r="299" spans="1:23" x14ac:dyDescent="0.2">
      <c r="A299" s="131"/>
    </row>
    <row r="300" spans="1:23" x14ac:dyDescent="0.2">
      <c r="A300" s="131" t="s">
        <v>184</v>
      </c>
      <c r="B300" s="398"/>
      <c r="C300" s="398"/>
      <c r="D300" s="398"/>
      <c r="E300" s="398"/>
      <c r="F300" s="398"/>
      <c r="G300" s="398"/>
      <c r="H300" s="398"/>
      <c r="I300" s="398"/>
      <c r="J300" s="398"/>
      <c r="K300" s="398"/>
      <c r="L300" s="398"/>
      <c r="M300" s="398"/>
      <c r="N300" s="398"/>
      <c r="O300" s="398"/>
      <c r="P300" s="398"/>
      <c r="Q300" s="398"/>
      <c r="R300" s="398"/>
      <c r="S300" s="398"/>
      <c r="T300" s="398"/>
      <c r="U300" s="398"/>
      <c r="V300" s="398"/>
      <c r="W300" s="398"/>
    </row>
    <row r="301" spans="1:23" x14ac:dyDescent="0.2">
      <c r="A301" s="131" t="s">
        <v>435</v>
      </c>
      <c r="B301" s="398"/>
      <c r="C301" s="398"/>
      <c r="D301" s="398"/>
      <c r="E301" s="398"/>
      <c r="F301" s="398"/>
      <c r="G301" s="398"/>
      <c r="H301" s="398"/>
      <c r="I301" s="398"/>
      <c r="J301" s="398"/>
      <c r="K301" s="398"/>
      <c r="L301" s="398"/>
      <c r="M301" s="398"/>
      <c r="N301" s="398"/>
      <c r="O301" s="398"/>
      <c r="P301" s="398"/>
      <c r="Q301" s="398"/>
      <c r="R301" s="398"/>
      <c r="S301" s="398"/>
      <c r="T301" s="398"/>
      <c r="U301" s="398"/>
      <c r="V301" s="398"/>
      <c r="W301" s="398"/>
    </row>
    <row r="302" spans="1:23" x14ac:dyDescent="0.2">
      <c r="A302" s="131" t="s">
        <v>436</v>
      </c>
      <c r="B302" s="398"/>
      <c r="C302" s="398"/>
      <c r="D302" s="398"/>
      <c r="E302" s="398"/>
      <c r="F302" s="398"/>
      <c r="G302" s="398"/>
      <c r="H302" s="398"/>
      <c r="I302" s="398"/>
      <c r="J302" s="398"/>
      <c r="K302" s="398"/>
      <c r="L302" s="398"/>
      <c r="M302" s="398"/>
      <c r="N302" s="398"/>
      <c r="O302" s="398"/>
      <c r="P302" s="398"/>
      <c r="Q302" s="398"/>
      <c r="R302" s="398"/>
      <c r="S302" s="398"/>
      <c r="T302" s="398"/>
      <c r="U302" s="398"/>
      <c r="V302" s="398"/>
      <c r="W302" s="398"/>
    </row>
    <row r="303" spans="1:23" x14ac:dyDescent="0.2">
      <c r="A303" s="131" t="s">
        <v>437</v>
      </c>
      <c r="B303" s="398"/>
      <c r="C303" s="398"/>
      <c r="D303" s="398"/>
      <c r="E303" s="398"/>
      <c r="F303" s="398"/>
      <c r="G303" s="398"/>
      <c r="H303" s="398"/>
      <c r="I303" s="398"/>
      <c r="J303" s="398"/>
      <c r="K303" s="398"/>
      <c r="L303" s="398"/>
      <c r="M303" s="398"/>
      <c r="N303" s="398"/>
      <c r="O303" s="398"/>
      <c r="P303" s="398"/>
      <c r="Q303" s="398"/>
      <c r="R303" s="398"/>
      <c r="S303" s="398"/>
      <c r="T303" s="398"/>
      <c r="U303" s="398"/>
      <c r="V303" s="398"/>
      <c r="W303" s="398"/>
    </row>
    <row r="304" spans="1:23" x14ac:dyDescent="0.2">
      <c r="A304" s="131" t="s">
        <v>438</v>
      </c>
      <c r="B304" s="398"/>
      <c r="C304" s="398"/>
      <c r="D304" s="398"/>
      <c r="E304" s="398"/>
      <c r="F304" s="398"/>
      <c r="G304" s="398"/>
      <c r="H304" s="398"/>
      <c r="I304" s="398"/>
      <c r="J304" s="398"/>
      <c r="K304" s="398"/>
      <c r="L304" s="398"/>
      <c r="M304" s="398"/>
      <c r="N304" s="398"/>
      <c r="O304" s="398"/>
      <c r="P304" s="398"/>
      <c r="Q304" s="398"/>
      <c r="R304" s="398"/>
      <c r="S304" s="398"/>
      <c r="T304" s="398"/>
      <c r="U304" s="398"/>
      <c r="V304" s="398"/>
      <c r="W304" s="398"/>
    </row>
    <row r="305" spans="1:23" x14ac:dyDescent="0.2">
      <c r="A305" s="131" t="s">
        <v>439</v>
      </c>
      <c r="B305" s="398"/>
      <c r="C305" s="398"/>
      <c r="D305" s="398"/>
      <c r="E305" s="398"/>
      <c r="F305" s="398"/>
      <c r="G305" s="398"/>
      <c r="H305" s="398"/>
      <c r="I305" s="398"/>
      <c r="J305" s="398"/>
      <c r="K305" s="398"/>
      <c r="L305" s="398"/>
      <c r="M305" s="398"/>
      <c r="N305" s="398"/>
      <c r="O305" s="398"/>
      <c r="P305" s="398"/>
      <c r="Q305" s="398"/>
      <c r="R305" s="398"/>
      <c r="S305" s="398"/>
      <c r="T305" s="398"/>
      <c r="U305" s="398"/>
      <c r="V305" s="398"/>
      <c r="W305" s="398"/>
    </row>
    <row r="306" spans="1:23" x14ac:dyDescent="0.2">
      <c r="A306" s="131"/>
      <c r="B306" s="398"/>
      <c r="C306" s="398"/>
      <c r="D306" s="398"/>
      <c r="E306" s="398"/>
      <c r="F306" s="398"/>
      <c r="G306" s="398"/>
      <c r="H306" s="398"/>
      <c r="I306" s="398"/>
      <c r="J306" s="398"/>
      <c r="K306" s="398"/>
      <c r="L306" s="398"/>
      <c r="M306" s="398"/>
      <c r="N306" s="398"/>
      <c r="O306" s="398"/>
      <c r="P306" s="398"/>
      <c r="Q306" s="398"/>
      <c r="R306" s="398"/>
      <c r="S306" s="398"/>
      <c r="T306" s="398"/>
      <c r="U306" s="398"/>
      <c r="V306" s="398"/>
      <c r="W306" s="398"/>
    </row>
    <row r="307" spans="1:23" x14ac:dyDescent="0.2">
      <c r="A307" s="149" t="s">
        <v>98</v>
      </c>
      <c r="B307" s="398"/>
      <c r="C307" s="398"/>
      <c r="D307" s="398"/>
      <c r="E307" s="398"/>
      <c r="F307" s="398"/>
      <c r="G307" s="398"/>
      <c r="H307" s="398"/>
      <c r="I307" s="398"/>
      <c r="J307" s="398"/>
      <c r="K307" s="398"/>
      <c r="L307" s="398"/>
      <c r="M307" s="398"/>
      <c r="N307" s="398"/>
      <c r="O307" s="398"/>
      <c r="P307" s="398"/>
      <c r="Q307" s="398"/>
      <c r="R307" s="398"/>
      <c r="S307" s="398"/>
      <c r="T307" s="398"/>
      <c r="U307" s="398"/>
      <c r="V307" s="398"/>
      <c r="W307" s="398"/>
    </row>
    <row r="308" spans="1:23" x14ac:dyDescent="0.2">
      <c r="A308" s="149" t="s">
        <v>99</v>
      </c>
      <c r="B308" s="398"/>
      <c r="C308" s="398"/>
      <c r="D308" s="398"/>
      <c r="E308" s="398"/>
      <c r="F308" s="398"/>
      <c r="G308" s="398"/>
      <c r="H308" s="398"/>
      <c r="I308" s="398"/>
      <c r="J308" s="398"/>
      <c r="K308" s="398"/>
      <c r="L308" s="398"/>
      <c r="M308" s="398"/>
      <c r="N308" s="398"/>
      <c r="O308" s="398"/>
      <c r="P308" s="398"/>
      <c r="Q308" s="398"/>
      <c r="R308" s="398"/>
      <c r="S308" s="398"/>
      <c r="T308" s="398"/>
      <c r="U308" s="398"/>
      <c r="V308" s="398"/>
      <c r="W308" s="398"/>
    </row>
    <row r="309" spans="1:23" x14ac:dyDescent="0.2">
      <c r="A309" s="149" t="s">
        <v>100</v>
      </c>
      <c r="B309" s="398"/>
      <c r="C309" s="398"/>
      <c r="D309" s="398"/>
      <c r="E309" s="398"/>
      <c r="F309" s="398"/>
      <c r="G309" s="398"/>
      <c r="H309" s="398"/>
      <c r="I309" s="398"/>
      <c r="J309" s="398"/>
      <c r="K309" s="398"/>
      <c r="L309" s="398"/>
      <c r="M309" s="398"/>
      <c r="N309" s="398"/>
      <c r="O309" s="398"/>
      <c r="P309" s="398"/>
      <c r="Q309" s="398"/>
      <c r="R309" s="398"/>
      <c r="S309" s="398"/>
      <c r="T309" s="398"/>
      <c r="U309" s="398"/>
      <c r="V309" s="398"/>
      <c r="W309" s="398"/>
    </row>
    <row r="310" spans="1:23" x14ac:dyDescent="0.2">
      <c r="A310" s="149"/>
      <c r="B310" s="398"/>
      <c r="C310" s="398"/>
      <c r="D310" s="398"/>
      <c r="E310" s="398"/>
      <c r="F310" s="398"/>
      <c r="G310" s="398"/>
      <c r="H310" s="398"/>
      <c r="I310" s="398"/>
      <c r="J310" s="398"/>
      <c r="K310" s="398"/>
      <c r="L310" s="398"/>
      <c r="M310" s="398"/>
      <c r="N310" s="398"/>
      <c r="O310" s="398"/>
      <c r="P310" s="398"/>
      <c r="Q310" s="398"/>
      <c r="R310" s="398"/>
      <c r="S310" s="398"/>
      <c r="T310" s="398"/>
      <c r="U310" s="398"/>
      <c r="V310" s="398"/>
      <c r="W310" s="398"/>
    </row>
    <row r="311" spans="1:23" x14ac:dyDescent="0.2">
      <c r="A311" s="149" t="s">
        <v>417</v>
      </c>
      <c r="B311" s="398"/>
      <c r="C311" s="398"/>
      <c r="D311" s="398"/>
      <c r="E311" s="398"/>
      <c r="F311" s="398"/>
      <c r="G311" s="398"/>
      <c r="H311" s="398"/>
      <c r="I311" s="398"/>
      <c r="J311" s="398"/>
      <c r="K311" s="398"/>
      <c r="L311" s="398"/>
      <c r="M311" s="398"/>
      <c r="N311" s="398"/>
      <c r="O311" s="398"/>
      <c r="P311" s="398"/>
      <c r="Q311" s="398"/>
      <c r="R311" s="398"/>
      <c r="S311" s="398"/>
      <c r="T311" s="398"/>
      <c r="U311" s="398"/>
      <c r="V311" s="398"/>
      <c r="W311" s="398"/>
    </row>
    <row r="312" spans="1:23" x14ac:dyDescent="0.2">
      <c r="A312" s="149" t="s">
        <v>418</v>
      </c>
      <c r="B312" s="398"/>
      <c r="C312" s="398"/>
      <c r="D312" s="398"/>
      <c r="E312" s="398"/>
      <c r="F312" s="398"/>
      <c r="G312" s="398"/>
      <c r="H312" s="398"/>
      <c r="I312" s="398"/>
      <c r="J312" s="398"/>
      <c r="K312" s="398"/>
      <c r="L312" s="398"/>
      <c r="M312" s="398"/>
      <c r="N312" s="398"/>
      <c r="O312" s="398"/>
      <c r="P312" s="398"/>
      <c r="Q312" s="398"/>
      <c r="R312" s="398"/>
      <c r="S312" s="398"/>
      <c r="T312" s="398"/>
      <c r="U312" s="398"/>
      <c r="V312" s="398"/>
      <c r="W312" s="398"/>
    </row>
    <row r="313" spans="1:23" x14ac:dyDescent="0.2">
      <c r="A313" s="149" t="s">
        <v>419</v>
      </c>
    </row>
    <row r="314" spans="1:23" x14ac:dyDescent="0.2">
      <c r="A314" s="149" t="s">
        <v>117</v>
      </c>
    </row>
    <row r="315" spans="1:23" x14ac:dyDescent="0.2">
      <c r="A315" s="149" t="s">
        <v>116</v>
      </c>
    </row>
    <row r="316" spans="1:23" x14ac:dyDescent="0.2">
      <c r="A316" s="149" t="s">
        <v>102</v>
      </c>
    </row>
    <row r="317" spans="1:23" x14ac:dyDescent="0.2">
      <c r="A317" s="149" t="s">
        <v>103</v>
      </c>
    </row>
    <row r="318" spans="1:23" x14ac:dyDescent="0.2">
      <c r="A318" s="149" t="s">
        <v>118</v>
      </c>
    </row>
    <row r="319" spans="1:23" x14ac:dyDescent="0.2">
      <c r="A319" s="149" t="s">
        <v>119</v>
      </c>
    </row>
    <row r="320" spans="1:23" x14ac:dyDescent="0.2">
      <c r="A320" s="149" t="s">
        <v>120</v>
      </c>
    </row>
    <row r="321" spans="1:18" x14ac:dyDescent="0.2">
      <c r="A321" s="149" t="s">
        <v>121</v>
      </c>
    </row>
    <row r="322" spans="1:18" x14ac:dyDescent="0.2">
      <c r="A322" s="149"/>
    </row>
    <row r="323" spans="1:18" x14ac:dyDescent="0.2">
      <c r="A323" s="149" t="s">
        <v>396</v>
      </c>
    </row>
    <row r="324" spans="1:18" x14ac:dyDescent="0.2">
      <c r="A324" s="149" t="s">
        <v>397</v>
      </c>
    </row>
    <row r="325" spans="1:18" x14ac:dyDescent="0.2">
      <c r="A325" s="149" t="s">
        <v>398</v>
      </c>
    </row>
    <row r="326" spans="1:18" x14ac:dyDescent="0.2">
      <c r="A326" s="149" t="s">
        <v>399</v>
      </c>
    </row>
    <row r="327" spans="1:18" x14ac:dyDescent="0.2">
      <c r="A327" s="149" t="s">
        <v>400</v>
      </c>
    </row>
    <row r="328" spans="1:18" x14ac:dyDescent="0.2">
      <c r="A328" s="149" t="s">
        <v>401</v>
      </c>
    </row>
    <row r="329" spans="1:18" x14ac:dyDescent="0.2">
      <c r="A329" s="149" t="s">
        <v>402</v>
      </c>
    </row>
    <row r="330" spans="1:18" x14ac:dyDescent="0.2">
      <c r="A330" s="149"/>
    </row>
    <row r="331" spans="1:18" ht="14.25" x14ac:dyDescent="0.2">
      <c r="A331" s="111"/>
    </row>
    <row r="332" spans="1:18" x14ac:dyDescent="0.2">
      <c r="A332" s="608" t="s">
        <v>127</v>
      </c>
      <c r="M332" s="628" t="s">
        <v>128</v>
      </c>
    </row>
    <row r="333" spans="1:18" x14ac:dyDescent="0.2">
      <c r="A333" s="628"/>
      <c r="M333" s="628"/>
    </row>
    <row r="334" spans="1:18" x14ac:dyDescent="0.2">
      <c r="A334" s="34" t="s">
        <v>501</v>
      </c>
      <c r="E334">
        <v>2</v>
      </c>
      <c r="M334" s="34" t="s">
        <v>467</v>
      </c>
      <c r="R334">
        <v>3</v>
      </c>
    </row>
    <row r="335" spans="1:18" x14ac:dyDescent="0.2">
      <c r="A335" t="s">
        <v>502</v>
      </c>
      <c r="M335" s="34" t="s">
        <v>470</v>
      </c>
      <c r="R335">
        <v>3</v>
      </c>
    </row>
    <row r="336" spans="1:18" x14ac:dyDescent="0.2">
      <c r="A336" t="s">
        <v>466</v>
      </c>
      <c r="M336" s="34" t="s">
        <v>466</v>
      </c>
      <c r="R336">
        <v>2</v>
      </c>
    </row>
    <row r="337" spans="1:18" x14ac:dyDescent="0.2">
      <c r="M337" s="34" t="s">
        <v>269</v>
      </c>
      <c r="R337">
        <v>2</v>
      </c>
    </row>
    <row r="338" spans="1:18" x14ac:dyDescent="0.2">
      <c r="A338" s="34"/>
      <c r="M338" s="34" t="s">
        <v>471</v>
      </c>
      <c r="R338">
        <v>2</v>
      </c>
    </row>
    <row r="339" spans="1:18" x14ac:dyDescent="0.2">
      <c r="A339" s="34"/>
      <c r="M339" s="34" t="s">
        <v>287</v>
      </c>
      <c r="R339">
        <v>2</v>
      </c>
    </row>
    <row r="340" spans="1:18" x14ac:dyDescent="0.2">
      <c r="A340" s="34"/>
      <c r="M340" s="34" t="s">
        <v>282</v>
      </c>
      <c r="R340">
        <v>2</v>
      </c>
    </row>
    <row r="341" spans="1:18" x14ac:dyDescent="0.2">
      <c r="A341" s="34"/>
      <c r="M341" s="34" t="s">
        <v>484</v>
      </c>
      <c r="R341">
        <v>2</v>
      </c>
    </row>
    <row r="342" spans="1:18" x14ac:dyDescent="0.2">
      <c r="A342" s="34"/>
      <c r="M342" s="34" t="s">
        <v>501</v>
      </c>
      <c r="R342">
        <v>2</v>
      </c>
    </row>
    <row r="343" spans="1:18" x14ac:dyDescent="0.2">
      <c r="M343" s="34" t="s">
        <v>472</v>
      </c>
      <c r="R343">
        <v>2</v>
      </c>
    </row>
    <row r="344" spans="1:18" x14ac:dyDescent="0.2">
      <c r="A344" s="34"/>
      <c r="M344" s="34" t="s">
        <v>478</v>
      </c>
      <c r="R344">
        <v>2</v>
      </c>
    </row>
    <row r="345" spans="1:18" x14ac:dyDescent="0.2">
      <c r="A345" s="34"/>
      <c r="M345" s="34" t="s">
        <v>477</v>
      </c>
      <c r="R345">
        <v>2</v>
      </c>
    </row>
    <row r="346" spans="1:18" x14ac:dyDescent="0.2">
      <c r="A346" s="34"/>
      <c r="M346" s="34" t="s">
        <v>280</v>
      </c>
    </row>
    <row r="347" spans="1:18" x14ac:dyDescent="0.2">
      <c r="A347" s="34"/>
      <c r="M347" s="34" t="s">
        <v>476</v>
      </c>
    </row>
    <row r="348" spans="1:18" x14ac:dyDescent="0.2">
      <c r="A348" s="34"/>
      <c r="M348" s="34" t="s">
        <v>485</v>
      </c>
    </row>
    <row r="349" spans="1:18" x14ac:dyDescent="0.2">
      <c r="A349" s="34"/>
      <c r="M349" s="34" t="s">
        <v>502</v>
      </c>
    </row>
    <row r="350" spans="1:18" x14ac:dyDescent="0.2">
      <c r="A350" s="34"/>
      <c r="M350" s="34" t="s">
        <v>489</v>
      </c>
    </row>
    <row r="351" spans="1:18" x14ac:dyDescent="0.2">
      <c r="A351" s="34"/>
      <c r="M351" s="34" t="s">
        <v>490</v>
      </c>
    </row>
    <row r="352" spans="1:18" x14ac:dyDescent="0.2">
      <c r="M352" s="34" t="s">
        <v>487</v>
      </c>
    </row>
    <row r="353" spans="1:18" x14ac:dyDescent="0.2">
      <c r="M353" s="34" t="s">
        <v>294</v>
      </c>
    </row>
    <row r="354" spans="1:18" x14ac:dyDescent="0.2">
      <c r="M354" s="34" t="s">
        <v>276</v>
      </c>
    </row>
    <row r="355" spans="1:18" x14ac:dyDescent="0.2">
      <c r="M355" s="34" t="s">
        <v>475</v>
      </c>
    </row>
    <row r="356" spans="1:18" x14ac:dyDescent="0.2">
      <c r="M356" s="34" t="s">
        <v>275</v>
      </c>
    </row>
    <row r="357" spans="1:18" x14ac:dyDescent="0.2">
      <c r="M357" s="34" t="s">
        <v>503</v>
      </c>
    </row>
    <row r="359" spans="1:18" x14ac:dyDescent="0.2">
      <c r="M359" s="34"/>
    </row>
    <row r="360" spans="1:18" x14ac:dyDescent="0.2">
      <c r="M360" s="34"/>
    </row>
    <row r="362" spans="1:18" ht="14.25" x14ac:dyDescent="0.2">
      <c r="A362" s="2" t="s">
        <v>124</v>
      </c>
    </row>
    <row r="363" spans="1:18" ht="14.25" x14ac:dyDescent="0.2">
      <c r="A363" s="2"/>
    </row>
    <row r="364" spans="1:18" ht="14.25" x14ac:dyDescent="0.2">
      <c r="A364" s="2"/>
    </row>
    <row r="365" spans="1:18" ht="16.5" x14ac:dyDescent="0.25">
      <c r="A365" s="129" t="s">
        <v>84</v>
      </c>
    </row>
    <row r="366" spans="1:18" ht="16.5" x14ac:dyDescent="0.25">
      <c r="A366" s="129"/>
    </row>
    <row r="367" spans="1:18" ht="14.25" x14ac:dyDescent="0.2">
      <c r="A367" s="302" t="s">
        <v>420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4.25" x14ac:dyDescent="0.2">
      <c r="A368" s="30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4.25" x14ac:dyDescent="0.2">
      <c r="A369" s="302" t="s">
        <v>421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4.25" x14ac:dyDescent="0.2">
      <c r="A370" s="30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4.25" x14ac:dyDescent="0.2">
      <c r="A371" s="302" t="s">
        <v>422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4.25" x14ac:dyDescent="0.2">
      <c r="A372" s="30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" x14ac:dyDescent="0.25">
      <c r="A373" s="302" t="s">
        <v>427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4.25" x14ac:dyDescent="0.2">
      <c r="A374" s="30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4.25" x14ac:dyDescent="0.2">
      <c r="A375" s="302" t="s">
        <v>423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" x14ac:dyDescent="0.25">
      <c r="A376" s="2" t="s">
        <v>424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4.25" x14ac:dyDescent="0.2">
      <c r="A377" s="2" t="s">
        <v>87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4.25" x14ac:dyDescent="0.2">
      <c r="A379" s="2" t="s">
        <v>104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" x14ac:dyDescent="0.25">
      <c r="A381" s="2" t="s">
        <v>88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4.25" x14ac:dyDescent="0.2">
      <c r="A382" s="2"/>
    </row>
    <row r="383" spans="1:18" x14ac:dyDescent="0.2">
      <c r="A383" s="130" t="s">
        <v>89</v>
      </c>
    </row>
    <row r="384" spans="1:18" x14ac:dyDescent="0.2">
      <c r="A384" s="130" t="s">
        <v>426</v>
      </c>
    </row>
    <row r="385" spans="1:10" x14ac:dyDescent="0.2">
      <c r="A385" s="130" t="s">
        <v>425</v>
      </c>
    </row>
    <row r="388" spans="1:10" x14ac:dyDescent="0.2">
      <c r="A388" s="682" t="s">
        <v>459</v>
      </c>
      <c r="B388" s="83"/>
      <c r="C388" s="83"/>
      <c r="D388" s="83"/>
      <c r="E388" s="83"/>
      <c r="F388" s="83"/>
      <c r="G388" s="83"/>
      <c r="H388" s="83"/>
      <c r="I388" s="83"/>
      <c r="J388" s="83"/>
    </row>
    <row r="389" spans="1:10" x14ac:dyDescent="0.2">
      <c r="A389" s="83"/>
      <c r="B389" s="83"/>
      <c r="C389" s="83"/>
      <c r="D389" s="83"/>
      <c r="E389" s="83"/>
      <c r="F389" s="83"/>
      <c r="G389" s="83"/>
      <c r="H389" s="83"/>
      <c r="I389" s="83"/>
      <c r="J389" s="83"/>
    </row>
    <row r="390" spans="1:10" x14ac:dyDescent="0.2">
      <c r="A390" s="682" t="s">
        <v>135</v>
      </c>
      <c r="B390" s="682"/>
      <c r="C390" s="682"/>
      <c r="D390" s="682"/>
      <c r="E390" s="682"/>
      <c r="F390" s="682"/>
      <c r="G390" s="682" t="s">
        <v>287</v>
      </c>
      <c r="H390" s="83"/>
      <c r="I390" s="83"/>
      <c r="J390" s="83"/>
    </row>
    <row r="391" spans="1:10" x14ac:dyDescent="0.2">
      <c r="A391" s="682"/>
      <c r="B391" s="682"/>
      <c r="C391" s="682"/>
      <c r="D391" s="682"/>
      <c r="E391" s="682"/>
      <c r="F391" s="682"/>
      <c r="G391" s="682"/>
      <c r="H391" s="83"/>
      <c r="I391" s="83"/>
      <c r="J391" s="83"/>
    </row>
    <row r="392" spans="1:10" x14ac:dyDescent="0.2">
      <c r="A392" s="682" t="s">
        <v>456</v>
      </c>
      <c r="B392" s="682"/>
      <c r="C392" s="682"/>
      <c r="D392" s="682"/>
      <c r="E392" s="682"/>
      <c r="F392" s="682"/>
      <c r="G392" s="682" t="s">
        <v>457</v>
      </c>
      <c r="H392" s="83"/>
      <c r="I392" s="83"/>
      <c r="J392" s="83"/>
    </row>
    <row r="393" spans="1:10" x14ac:dyDescent="0.2">
      <c r="A393" s="682"/>
      <c r="B393" s="682"/>
      <c r="C393" s="682"/>
      <c r="D393" s="682"/>
      <c r="E393" s="682"/>
      <c r="F393" s="682"/>
      <c r="G393" s="682"/>
      <c r="H393" s="83"/>
      <c r="I393" s="83"/>
      <c r="J393" s="83"/>
    </row>
    <row r="394" spans="1:10" x14ac:dyDescent="0.2">
      <c r="A394" s="682" t="s">
        <v>141</v>
      </c>
      <c r="B394" s="682"/>
      <c r="C394" s="682"/>
      <c r="D394" s="682"/>
      <c r="E394" s="682"/>
      <c r="F394" s="682"/>
      <c r="G394" s="682" t="s">
        <v>458</v>
      </c>
      <c r="H394" s="83"/>
      <c r="I394" s="83"/>
      <c r="J394" s="83"/>
    </row>
  </sheetData>
  <mergeCells count="239">
    <mergeCell ref="R182:T185"/>
    <mergeCell ref="R90:T93"/>
    <mergeCell ref="P131:Q131"/>
    <mergeCell ref="U90:W93"/>
    <mergeCell ref="P121:Q121"/>
    <mergeCell ref="P100:Q100"/>
    <mergeCell ref="P119:Q119"/>
    <mergeCell ref="U145:W148"/>
    <mergeCell ref="P136:Q136"/>
    <mergeCell ref="P138:Q138"/>
    <mergeCell ref="P139:Q139"/>
    <mergeCell ref="P132:Q132"/>
    <mergeCell ref="P133:Q133"/>
    <mergeCell ref="P113:Q113"/>
    <mergeCell ref="P114:Q114"/>
    <mergeCell ref="U126:W129"/>
    <mergeCell ref="P134:Q134"/>
    <mergeCell ref="P137:Q137"/>
    <mergeCell ref="R145:T148"/>
    <mergeCell ref="U108:W111"/>
    <mergeCell ref="P102:Q102"/>
    <mergeCell ref="P103:Q103"/>
    <mergeCell ref="P118:Q118"/>
    <mergeCell ref="P115:Q115"/>
    <mergeCell ref="P58:Q58"/>
    <mergeCell ref="P64:Q64"/>
    <mergeCell ref="U72:W75"/>
    <mergeCell ref="P39:Q39"/>
    <mergeCell ref="P193:Q193"/>
    <mergeCell ref="P98:Q98"/>
    <mergeCell ref="P129:Q130"/>
    <mergeCell ref="P99:Q99"/>
    <mergeCell ref="P120:Q120"/>
    <mergeCell ref="P95:Q95"/>
    <mergeCell ref="P135:Q135"/>
    <mergeCell ref="P77:Q77"/>
    <mergeCell ref="P80:Q80"/>
    <mergeCell ref="P82:Q82"/>
    <mergeCell ref="P93:Q94"/>
    <mergeCell ref="P85:Q85"/>
    <mergeCell ref="P81:Q81"/>
    <mergeCell ref="P79:Q79"/>
    <mergeCell ref="P83:Q83"/>
    <mergeCell ref="P191:Q191"/>
    <mergeCell ref="P173:Q173"/>
    <mergeCell ref="P172:Q172"/>
    <mergeCell ref="P167:Q168"/>
    <mergeCell ref="P176:Q176"/>
    <mergeCell ref="U220:W223"/>
    <mergeCell ref="R164:T167"/>
    <mergeCell ref="P151:Q151"/>
    <mergeCell ref="P148:Q149"/>
    <mergeCell ref="P150:Q150"/>
    <mergeCell ref="P225:Q225"/>
    <mergeCell ref="P189:Q189"/>
    <mergeCell ref="U200:W203"/>
    <mergeCell ref="U182:W185"/>
    <mergeCell ref="U164:W167"/>
    <mergeCell ref="P152:Q152"/>
    <mergeCell ref="P207:Q207"/>
    <mergeCell ref="P211:Q211"/>
    <mergeCell ref="R200:T203"/>
    <mergeCell ref="P171:Q171"/>
    <mergeCell ref="P212:Q212"/>
    <mergeCell ref="P203:Q204"/>
    <mergeCell ref="P208:Q208"/>
    <mergeCell ref="P223:Q224"/>
    <mergeCell ref="P209:Q209"/>
    <mergeCell ref="P210:Q210"/>
    <mergeCell ref="P190:Q190"/>
    <mergeCell ref="P185:Q186"/>
    <mergeCell ref="P170:Q170"/>
    <mergeCell ref="A10:E10"/>
    <mergeCell ref="N9:Q9"/>
    <mergeCell ref="N16:Q16"/>
    <mergeCell ref="A13:E13"/>
    <mergeCell ref="F13:G13"/>
    <mergeCell ref="F16:G16"/>
    <mergeCell ref="U53:W56"/>
    <mergeCell ref="P43:Q43"/>
    <mergeCell ref="F17:G17"/>
    <mergeCell ref="K53:M56"/>
    <mergeCell ref="R17:W17"/>
    <mergeCell ref="N18:Q18"/>
    <mergeCell ref="N14:Q14"/>
    <mergeCell ref="P36:Q36"/>
    <mergeCell ref="R31:T34"/>
    <mergeCell ref="R14:W14"/>
    <mergeCell ref="N34:O34"/>
    <mergeCell ref="P40:Q40"/>
    <mergeCell ref="P42:Q42"/>
    <mergeCell ref="P56:Q57"/>
    <mergeCell ref="P41:Q41"/>
    <mergeCell ref="F18:G18"/>
    <mergeCell ref="B56:H57"/>
    <mergeCell ref="I56:J56"/>
    <mergeCell ref="K5:L5"/>
    <mergeCell ref="R11:W11"/>
    <mergeCell ref="R16:W16"/>
    <mergeCell ref="N17:Q17"/>
    <mergeCell ref="R10:W10"/>
    <mergeCell ref="R9:W9"/>
    <mergeCell ref="F7:G7"/>
    <mergeCell ref="R7:W7"/>
    <mergeCell ref="N7:Q7"/>
    <mergeCell ref="N10:Q10"/>
    <mergeCell ref="N13:Q13"/>
    <mergeCell ref="F11:G11"/>
    <mergeCell ref="R13:W13"/>
    <mergeCell ref="R8:W8"/>
    <mergeCell ref="F10:G10"/>
    <mergeCell ref="F8:G8"/>
    <mergeCell ref="K220:M223"/>
    <mergeCell ref="B203:H204"/>
    <mergeCell ref="I223:J223"/>
    <mergeCell ref="A217:G217"/>
    <mergeCell ref="B223:H224"/>
    <mergeCell ref="K200:M203"/>
    <mergeCell ref="P213:Q213"/>
    <mergeCell ref="P206:Q206"/>
    <mergeCell ref="P230:Q230"/>
    <mergeCell ref="A3:E4"/>
    <mergeCell ref="A8:E8"/>
    <mergeCell ref="N6:P6"/>
    <mergeCell ref="N8:Q8"/>
    <mergeCell ref="P62:Q62"/>
    <mergeCell ref="P66:Q66"/>
    <mergeCell ref="K72:M75"/>
    <mergeCell ref="A5:E6"/>
    <mergeCell ref="F14:G14"/>
    <mergeCell ref="A26:W26"/>
    <mergeCell ref="R12:W12"/>
    <mergeCell ref="R15:W15"/>
    <mergeCell ref="H5:I5"/>
    <mergeCell ref="A7:E7"/>
    <mergeCell ref="A9:E9"/>
    <mergeCell ref="A14:E14"/>
    <mergeCell ref="F12:G12"/>
    <mergeCell ref="A16:E16"/>
    <mergeCell ref="F9:G9"/>
    <mergeCell ref="F6:G6"/>
    <mergeCell ref="F15:G15"/>
    <mergeCell ref="P63:Q63"/>
    <mergeCell ref="I75:J75"/>
    <mergeCell ref="P75:Q76"/>
    <mergeCell ref="A17:E17"/>
    <mergeCell ref="B75:H76"/>
    <mergeCell ref="P78:Q78"/>
    <mergeCell ref="A20:W20"/>
    <mergeCell ref="A25:W25"/>
    <mergeCell ref="A48:G48"/>
    <mergeCell ref="K31:M34"/>
    <mergeCell ref="R53:T56"/>
    <mergeCell ref="P59:Q59"/>
    <mergeCell ref="N56:O56"/>
    <mergeCell ref="P60:Q60"/>
    <mergeCell ref="P61:Q61"/>
    <mergeCell ref="R72:T75"/>
    <mergeCell ref="A70:G70"/>
    <mergeCell ref="P34:Q35"/>
    <mergeCell ref="U31:W34"/>
    <mergeCell ref="A21:W21"/>
    <mergeCell ref="B34:H35"/>
    <mergeCell ref="I34:J34"/>
    <mergeCell ref="A18:E18"/>
    <mergeCell ref="P37:Q37"/>
    <mergeCell ref="P38:Q38"/>
    <mergeCell ref="P44:Q44"/>
    <mergeCell ref="R18:W18"/>
    <mergeCell ref="A181:G181"/>
    <mergeCell ref="R108:T111"/>
    <mergeCell ref="P65:Q65"/>
    <mergeCell ref="P116:Q116"/>
    <mergeCell ref="N75:O75"/>
    <mergeCell ref="I111:J111"/>
    <mergeCell ref="K108:M111"/>
    <mergeCell ref="N111:O111"/>
    <mergeCell ref="K91:M93"/>
    <mergeCell ref="A125:G125"/>
    <mergeCell ref="P96:Q96"/>
    <mergeCell ref="P111:Q112"/>
    <mergeCell ref="A89:G89"/>
    <mergeCell ref="N129:O129"/>
    <mergeCell ref="N93:O93"/>
    <mergeCell ref="P84:Q84"/>
    <mergeCell ref="P97:Q97"/>
    <mergeCell ref="P101:Q101"/>
    <mergeCell ref="B111:H112"/>
    <mergeCell ref="A107:G107"/>
    <mergeCell ref="B93:H94"/>
    <mergeCell ref="B167:H168"/>
    <mergeCell ref="I93:J93"/>
    <mergeCell ref="P117:Q117"/>
    <mergeCell ref="A239:W239"/>
    <mergeCell ref="P194:Q194"/>
    <mergeCell ref="P195:Q195"/>
    <mergeCell ref="K182:M185"/>
    <mergeCell ref="I185:J185"/>
    <mergeCell ref="B185:H186"/>
    <mergeCell ref="P228:Q228"/>
    <mergeCell ref="P227:Q227"/>
    <mergeCell ref="P226:Q226"/>
    <mergeCell ref="P188:Q188"/>
    <mergeCell ref="P187:Q187"/>
    <mergeCell ref="N185:O185"/>
    <mergeCell ref="R220:T223"/>
    <mergeCell ref="I203:J203"/>
    <mergeCell ref="N203:O203"/>
    <mergeCell ref="P229:Q229"/>
    <mergeCell ref="A237:G237"/>
    <mergeCell ref="P232:Q232"/>
    <mergeCell ref="P233:Q233"/>
    <mergeCell ref="P205:Q205"/>
    <mergeCell ref="P192:Q192"/>
    <mergeCell ref="P231:Q231"/>
    <mergeCell ref="A199:G199"/>
    <mergeCell ref="N223:O223"/>
    <mergeCell ref="K164:M167"/>
    <mergeCell ref="N167:O167"/>
    <mergeCell ref="P177:Q177"/>
    <mergeCell ref="P169:Q169"/>
    <mergeCell ref="K126:M129"/>
    <mergeCell ref="B148:H149"/>
    <mergeCell ref="I148:J148"/>
    <mergeCell ref="R126:T129"/>
    <mergeCell ref="B129:H130"/>
    <mergeCell ref="N148:O148"/>
    <mergeCell ref="P175:Q175"/>
    <mergeCell ref="A162:G162"/>
    <mergeCell ref="P154:Q154"/>
    <mergeCell ref="P155:Q155"/>
    <mergeCell ref="P174:Q174"/>
    <mergeCell ref="K145:M148"/>
    <mergeCell ref="I167:J167"/>
    <mergeCell ref="A143:G143"/>
    <mergeCell ref="P153:Q153"/>
    <mergeCell ref="P157:Q157"/>
    <mergeCell ref="P156:Q156"/>
    <mergeCell ref="I129:J129"/>
  </mergeCells>
  <conditionalFormatting sqref="H181 H107 M15 AF49:AF52 M9 M11:M12">
    <cfRule type="cellIs" dxfId="73" priority="1119" operator="between">
      <formula>4.75</formula>
      <formula>5.05</formula>
    </cfRule>
    <cfRule type="cellIs" dxfId="72" priority="1120" operator="lessThan">
      <formula>4.75</formula>
    </cfRule>
    <cfRule type="cellIs" dxfId="71" priority="1121" operator="greaterThan">
      <formula>5.05</formula>
    </cfRule>
  </conditionalFormatting>
  <conditionalFormatting sqref="M8">
    <cfRule type="cellIs" dxfId="70" priority="1116" operator="between">
      <formula>4.75</formula>
      <formula>5.05</formula>
    </cfRule>
    <cfRule type="cellIs" dxfId="69" priority="1117" operator="lessThan">
      <formula>4.75</formula>
    </cfRule>
    <cfRule type="cellIs" dxfId="68" priority="1118" operator="greaterThan">
      <formula>5.05</formula>
    </cfRule>
  </conditionalFormatting>
  <conditionalFormatting sqref="H48">
    <cfRule type="cellIs" dxfId="67" priority="1056" operator="between">
      <formula>4.75</formula>
      <formula>5.05</formula>
    </cfRule>
    <cfRule type="cellIs" dxfId="66" priority="1057" operator="lessThan">
      <formula>4.75</formula>
    </cfRule>
    <cfRule type="cellIs" dxfId="65" priority="1058" operator="greaterThan">
      <formula>5.05</formula>
    </cfRule>
  </conditionalFormatting>
  <conditionalFormatting sqref="A213">
    <cfRule type="colorScale" priority="910">
      <colorScale>
        <cfvo type="num" val="2"/>
        <cfvo type="num" val="7.5"/>
        <color theme="9" tint="0.39997558519241921"/>
        <color rgb="FF99FF66"/>
      </colorScale>
    </cfRule>
  </conditionalFormatting>
  <conditionalFormatting sqref="A213">
    <cfRule type="colorScale" priority="911">
      <colorScale>
        <cfvo type="num" val="2"/>
        <cfvo type="num" val="7.5"/>
        <color theme="9" tint="0.39997558519241921"/>
        <color rgb="FF99FF66"/>
      </colorScale>
    </cfRule>
  </conditionalFormatting>
  <conditionalFormatting sqref="A213">
    <cfRule type="colorScale" priority="909">
      <colorScale>
        <cfvo type="num" val="2"/>
        <cfvo type="num" val="7.5"/>
        <color theme="9" tint="0.39997558519241921"/>
        <color rgb="FF99FF66"/>
      </colorScale>
    </cfRule>
  </conditionalFormatting>
  <conditionalFormatting sqref="H162:H163">
    <cfRule type="cellIs" dxfId="64" priority="966" operator="between">
      <formula>4.75</formula>
      <formula>5.05</formula>
    </cfRule>
    <cfRule type="cellIs" dxfId="63" priority="967" operator="lessThan">
      <formula>4.75</formula>
    </cfRule>
    <cfRule type="cellIs" dxfId="62" priority="968" operator="greaterThan">
      <formula>5.05</formula>
    </cfRule>
  </conditionalFormatting>
  <conditionalFormatting sqref="H143:H144">
    <cfRule type="cellIs" dxfId="61" priority="936" operator="between">
      <formula>4.75</formula>
      <formula>5.05</formula>
    </cfRule>
    <cfRule type="cellIs" dxfId="60" priority="937" operator="lessThan">
      <formula>4.75</formula>
    </cfRule>
    <cfRule type="cellIs" dxfId="59" priority="938" operator="greaterThan">
      <formula>5.05</formula>
    </cfRule>
  </conditionalFormatting>
  <conditionalFormatting sqref="A193">
    <cfRule type="colorScale" priority="708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710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709">
      <colorScale>
        <cfvo type="num" val="2"/>
        <cfvo type="num" val="7.5"/>
        <color theme="9" tint="0.39997558519241921"/>
        <color rgb="FF99FF66"/>
      </colorScale>
    </cfRule>
  </conditionalFormatting>
  <conditionalFormatting sqref="A190">
    <cfRule type="colorScale" priority="705">
      <colorScale>
        <cfvo type="num" val="2"/>
        <cfvo type="num" val="7.5"/>
        <color theme="9" tint="0.39997558519241921"/>
        <color rgb="FF99FF66"/>
      </colorScale>
    </cfRule>
  </conditionalFormatting>
  <conditionalFormatting sqref="A193">
    <cfRule type="colorScale" priority="707">
      <colorScale>
        <cfvo type="num" val="2"/>
        <cfvo type="num" val="7.5"/>
        <color theme="9" tint="0.39997558519241921"/>
        <color rgb="FF99FF66"/>
      </colorScale>
    </cfRule>
  </conditionalFormatting>
  <conditionalFormatting sqref="A188">
    <cfRule type="colorScale" priority="706">
      <colorScale>
        <cfvo type="num" val="2"/>
        <cfvo type="num" val="7.5"/>
        <color theme="9" tint="0.39997558519241921"/>
        <color rgb="FF99FF66"/>
      </colorScale>
    </cfRule>
  </conditionalFormatting>
  <conditionalFormatting sqref="A189">
    <cfRule type="colorScale" priority="702">
      <colorScale>
        <cfvo type="num" val="2"/>
        <cfvo type="num" val="7.5"/>
        <color theme="9" tint="0.39997558519241921"/>
        <color rgb="FF99FF66"/>
      </colorScale>
    </cfRule>
  </conditionalFormatting>
  <conditionalFormatting sqref="A195">
    <cfRule type="colorScale" priority="704">
      <colorScale>
        <cfvo type="num" val="2"/>
        <cfvo type="num" val="7.5"/>
        <color theme="9" tint="0.39997558519241921"/>
        <color rgb="FF99FF66"/>
      </colorScale>
    </cfRule>
  </conditionalFormatting>
  <conditionalFormatting sqref="A187">
    <cfRule type="colorScale" priority="703">
      <colorScale>
        <cfvo type="num" val="2"/>
        <cfvo type="num" val="7.5"/>
        <color theme="9" tint="0.39997558519241921"/>
        <color rgb="FF99FF66"/>
      </colorScale>
    </cfRule>
  </conditionalFormatting>
  <conditionalFormatting sqref="H217:H219">
    <cfRule type="cellIs" dxfId="58" priority="906" operator="between">
      <formula>4.75</formula>
      <formula>5.05</formula>
    </cfRule>
    <cfRule type="cellIs" dxfId="57" priority="907" operator="lessThan">
      <formula>4.75</formula>
    </cfRule>
    <cfRule type="cellIs" dxfId="56" priority="908" operator="greaterThan">
      <formula>5.05</formula>
    </cfRule>
  </conditionalFormatting>
  <conditionalFormatting sqref="A192">
    <cfRule type="colorScale" priority="701">
      <colorScale>
        <cfvo type="num" val="2"/>
        <cfvo type="num" val="7.5"/>
        <color theme="9" tint="0.39997558519241921"/>
        <color rgb="FF99FF66"/>
      </colorScale>
    </cfRule>
  </conditionalFormatting>
  <conditionalFormatting sqref="H199">
    <cfRule type="cellIs" dxfId="55" priority="876" operator="between">
      <formula>4.75</formula>
      <formula>5.05</formula>
    </cfRule>
    <cfRule type="cellIs" dxfId="54" priority="877" operator="lessThan">
      <formula>4.75</formula>
    </cfRule>
    <cfRule type="cellIs" dxfId="53" priority="878" operator="greaterThan">
      <formula>5.05</formula>
    </cfRule>
  </conditionalFormatting>
  <conditionalFormatting sqref="M7">
    <cfRule type="cellIs" dxfId="52" priority="873" operator="between">
      <formula>4.75</formula>
      <formula>5.05</formula>
    </cfRule>
    <cfRule type="cellIs" dxfId="51" priority="874" operator="lessThan">
      <formula>4.75</formula>
    </cfRule>
    <cfRule type="cellIs" dxfId="50" priority="875" operator="greaterThan">
      <formula>5.05</formula>
    </cfRule>
  </conditionalFormatting>
  <conditionalFormatting sqref="M14">
    <cfRule type="cellIs" dxfId="49" priority="870" operator="between">
      <formula>4.75</formula>
      <formula>5.05</formula>
    </cfRule>
    <cfRule type="cellIs" dxfId="48" priority="871" operator="lessThan">
      <formula>4.75</formula>
    </cfRule>
    <cfRule type="cellIs" dxfId="47" priority="872" operator="greaterThan">
      <formula>5.05</formula>
    </cfRule>
  </conditionalFormatting>
  <conditionalFormatting sqref="M13">
    <cfRule type="cellIs" dxfId="46" priority="861" operator="between">
      <formula>4.75</formula>
      <formula>5.05</formula>
    </cfRule>
    <cfRule type="cellIs" dxfId="45" priority="862" operator="lessThan">
      <formula>4.75</formula>
    </cfRule>
    <cfRule type="cellIs" dxfId="44" priority="863" operator="greaterThan">
      <formula>5.05</formula>
    </cfRule>
  </conditionalFormatting>
  <conditionalFormatting sqref="M17">
    <cfRule type="cellIs" dxfId="43" priority="858" operator="between">
      <formula>4.75</formula>
      <formula>5.05</formula>
    </cfRule>
    <cfRule type="cellIs" dxfId="42" priority="859" operator="lessThan">
      <formula>4.75</formula>
    </cfRule>
    <cfRule type="cellIs" dxfId="41" priority="860" operator="greaterThan">
      <formula>5.05</formula>
    </cfRule>
  </conditionalFormatting>
  <conditionalFormatting sqref="M10">
    <cfRule type="cellIs" dxfId="40" priority="855" operator="between">
      <formula>4.75</formula>
      <formula>5.05</formula>
    </cfRule>
    <cfRule type="cellIs" dxfId="39" priority="856" operator="lessThan">
      <formula>4.75</formula>
    </cfRule>
    <cfRule type="cellIs" dxfId="38" priority="857" operator="greaterThan">
      <formula>5.05</formula>
    </cfRule>
  </conditionalFormatting>
  <conditionalFormatting sqref="M16">
    <cfRule type="cellIs" dxfId="37" priority="852" operator="between">
      <formula>4.75</formula>
      <formula>5.05</formula>
    </cfRule>
    <cfRule type="cellIs" dxfId="36" priority="853" operator="lessThan">
      <formula>4.75</formula>
    </cfRule>
    <cfRule type="cellIs" dxfId="35" priority="854" operator="greaterThan">
      <formula>5.05</formula>
    </cfRule>
  </conditionalFormatting>
  <conditionalFormatting sqref="A175">
    <cfRule type="colorScale" priority="574">
      <colorScale>
        <cfvo type="num" val="2"/>
        <cfvo type="num" val="7.5"/>
        <color theme="9" tint="0.39997558519241921"/>
        <color rgb="FF99FF66"/>
      </colorScale>
    </cfRule>
  </conditionalFormatting>
  <conditionalFormatting sqref="A172">
    <cfRule type="colorScale" priority="573">
      <colorScale>
        <cfvo type="num" val="2"/>
        <cfvo type="num" val="7.5"/>
        <color theme="9" tint="0.39997558519241921"/>
        <color rgb="FF99FF66"/>
      </colorScale>
    </cfRule>
  </conditionalFormatting>
  <conditionalFormatting sqref="A174">
    <cfRule type="colorScale" priority="575">
      <colorScale>
        <cfvo type="num" val="2"/>
        <cfvo type="num" val="7.5"/>
        <color theme="9" tint="0.39997558519241921"/>
        <color rgb="FF99FF66"/>
      </colorScale>
    </cfRule>
  </conditionalFormatting>
  <conditionalFormatting sqref="A177">
    <cfRule type="colorScale" priority="572">
      <colorScale>
        <cfvo type="num" val="2"/>
        <cfvo type="num" val="7.5"/>
        <color theme="9" tint="0.39997558519241921"/>
        <color rgb="FF99FF66"/>
      </colorScale>
    </cfRule>
  </conditionalFormatting>
  <conditionalFormatting sqref="A169">
    <cfRule type="colorScale" priority="570">
      <colorScale>
        <cfvo type="num" val="2"/>
        <cfvo type="num" val="7.5"/>
        <color theme="9" tint="0.39997558519241921"/>
        <color rgb="FF99FF66"/>
      </colorScale>
    </cfRule>
  </conditionalFormatting>
  <conditionalFormatting sqref="A172">
    <cfRule type="colorScale" priority="569">
      <colorScale>
        <cfvo type="num" val="2"/>
        <cfvo type="num" val="7.5"/>
        <color theme="9" tint="0.39997558519241921"/>
        <color rgb="FF99FF66"/>
      </colorScale>
    </cfRule>
  </conditionalFormatting>
  <conditionalFormatting sqref="A174">
    <cfRule type="colorScale" priority="568">
      <colorScale>
        <cfvo type="num" val="2"/>
        <cfvo type="num" val="7.5"/>
        <color theme="9" tint="0.39997558519241921"/>
        <color rgb="FF99FF66"/>
      </colorScale>
    </cfRule>
  </conditionalFormatting>
  <conditionalFormatting sqref="A177">
    <cfRule type="colorScale" priority="565">
      <colorScale>
        <cfvo type="num" val="2"/>
        <cfvo type="num" val="7.5"/>
        <color theme="9" tint="0.39997558519241921"/>
        <color rgb="FF99FF66"/>
      </colorScale>
    </cfRule>
  </conditionalFormatting>
  <conditionalFormatting sqref="A175">
    <cfRule type="colorScale" priority="566">
      <colorScale>
        <cfvo type="num" val="2"/>
        <cfvo type="num" val="7.5"/>
        <color theme="9" tint="0.39997558519241921"/>
        <color rgb="FF99FF66"/>
      </colorScale>
    </cfRule>
  </conditionalFormatting>
  <conditionalFormatting sqref="A171">
    <cfRule type="colorScale" priority="564">
      <colorScale>
        <cfvo type="num" val="2"/>
        <cfvo type="num" val="7.5"/>
        <color theme="9" tint="0.39997558519241921"/>
        <color rgb="FF99FF66"/>
      </colorScale>
    </cfRule>
  </conditionalFormatting>
  <conditionalFormatting sqref="A171">
    <cfRule type="colorScale" priority="563">
      <colorScale>
        <cfvo type="num" val="2"/>
        <cfvo type="num" val="7.5"/>
        <color theme="9" tint="0.39997558519241921"/>
        <color rgb="FF99FF66"/>
      </colorScale>
    </cfRule>
  </conditionalFormatting>
  <conditionalFormatting sqref="A170">
    <cfRule type="colorScale" priority="560">
      <colorScale>
        <cfvo type="num" val="2"/>
        <cfvo type="num" val="7.5"/>
        <color theme="9" tint="0.39997558519241921"/>
        <color rgb="FF99FF66"/>
      </colorScale>
    </cfRule>
  </conditionalFormatting>
  <conditionalFormatting sqref="A96">
    <cfRule type="colorScale" priority="559">
      <colorScale>
        <cfvo type="num" val="2"/>
        <cfvo type="num" val="7.5"/>
        <color theme="9" tint="0.39997558519241921"/>
        <color rgb="FF99FF66"/>
      </colorScale>
    </cfRule>
  </conditionalFormatting>
  <conditionalFormatting sqref="A98">
    <cfRule type="colorScale" priority="555">
      <colorScale>
        <cfvo type="num" val="2"/>
        <cfvo type="num" val="7.5"/>
        <color theme="9" tint="0.39997558519241921"/>
        <color rgb="FF99FF66"/>
      </colorScale>
    </cfRule>
  </conditionalFormatting>
  <conditionalFormatting sqref="A97">
    <cfRule type="colorScale" priority="558">
      <colorScale>
        <cfvo type="num" val="2"/>
        <cfvo type="num" val="7.5"/>
        <color theme="9" tint="0.39997558519241921"/>
        <color rgb="FF99FF66"/>
      </colorScale>
    </cfRule>
  </conditionalFormatting>
  <conditionalFormatting sqref="A101">
    <cfRule type="colorScale" priority="557">
      <colorScale>
        <cfvo type="num" val="2"/>
        <cfvo type="num" val="7.5"/>
        <color theme="9" tint="0.39997558519241921"/>
        <color rgb="FF99FF66"/>
      </colorScale>
    </cfRule>
  </conditionalFormatting>
  <conditionalFormatting sqref="A103">
    <cfRule type="colorScale" priority="553">
      <colorScale>
        <cfvo type="num" val="2"/>
        <cfvo type="num" val="7.5"/>
        <color theme="9" tint="0.39997558519241921"/>
        <color rgb="FF99FF66"/>
      </colorScale>
    </cfRule>
  </conditionalFormatting>
  <conditionalFormatting sqref="A100">
    <cfRule type="colorScale" priority="552">
      <colorScale>
        <cfvo type="num" val="2"/>
        <cfvo type="num" val="7.5"/>
        <color theme="9" tint="0.39997558519241921"/>
        <color rgb="FF99FF66"/>
      </colorScale>
    </cfRule>
  </conditionalFormatting>
  <conditionalFormatting sqref="A102">
    <cfRule type="colorScale" priority="551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550">
      <colorScale>
        <cfvo type="num" val="2"/>
        <cfvo type="num" val="7.5"/>
        <color theme="9" tint="0.39997558519241921"/>
        <color rgb="FF99FF66"/>
      </colorScale>
    </cfRule>
  </conditionalFormatting>
  <conditionalFormatting sqref="A36">
    <cfRule type="colorScale" priority="549">
      <colorScale>
        <cfvo type="num" val="2"/>
        <cfvo type="num" val="7.5"/>
        <color theme="9" tint="0.39997558519241921"/>
        <color rgb="FF99FF66"/>
      </colorScale>
    </cfRule>
  </conditionalFormatting>
  <conditionalFormatting sqref="A39">
    <cfRule type="colorScale" priority="548">
      <colorScale>
        <cfvo type="num" val="2"/>
        <cfvo type="num" val="7.5"/>
        <color theme="9" tint="0.39997558519241921"/>
        <color rgb="FF99FF66"/>
      </colorScale>
    </cfRule>
  </conditionalFormatting>
  <conditionalFormatting sqref="A43">
    <cfRule type="colorScale" priority="547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546">
      <colorScale>
        <cfvo type="num" val="2"/>
        <cfvo type="num" val="7.5"/>
        <color theme="9" tint="0.39997558519241921"/>
        <color rgb="FF99FF66"/>
      </colorScale>
    </cfRule>
  </conditionalFormatting>
  <conditionalFormatting sqref="A39">
    <cfRule type="colorScale" priority="544">
      <colorScale>
        <cfvo type="num" val="2"/>
        <cfvo type="num" val="7.5"/>
        <color theme="9" tint="0.39997558519241921"/>
        <color rgb="FF99FF66"/>
      </colorScale>
    </cfRule>
  </conditionalFormatting>
  <conditionalFormatting sqref="A36">
    <cfRule type="colorScale" priority="545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543">
      <colorScale>
        <cfvo type="num" val="2"/>
        <cfvo type="num" val="7.5"/>
        <color theme="9" tint="0.39997558519241921"/>
        <color rgb="FF99FF66"/>
      </colorScale>
    </cfRule>
  </conditionalFormatting>
  <conditionalFormatting sqref="A37">
    <cfRule type="colorScale" priority="542">
      <colorScale>
        <cfvo type="num" val="2"/>
        <cfvo type="num" val="7.5"/>
        <color theme="9" tint="0.39997558519241921"/>
        <color rgb="FF99FF66"/>
      </colorScale>
    </cfRule>
  </conditionalFormatting>
  <conditionalFormatting sqref="A37">
    <cfRule type="colorScale" priority="541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540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539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537">
      <colorScale>
        <cfvo type="num" val="2"/>
        <cfvo type="num" val="7.5"/>
        <color theme="9" tint="0.39997558519241921"/>
        <color rgb="FF99FF66"/>
      </colorScale>
    </cfRule>
  </conditionalFormatting>
  <conditionalFormatting sqref="A38">
    <cfRule type="colorScale" priority="538">
      <colorScale>
        <cfvo type="num" val="2"/>
        <cfvo type="num" val="7.5"/>
        <color theme="9" tint="0.39997558519241921"/>
        <color rgb="FF99FF66"/>
      </colorScale>
    </cfRule>
  </conditionalFormatting>
  <conditionalFormatting sqref="A44">
    <cfRule type="colorScale" priority="536">
      <colorScale>
        <cfvo type="num" val="2"/>
        <cfvo type="num" val="7.5"/>
        <color theme="9" tint="0.39997558519241921"/>
        <color rgb="FF99FF66"/>
      </colorScale>
    </cfRule>
  </conditionalFormatting>
  <conditionalFormatting sqref="A210">
    <cfRule type="colorScale" priority="738">
      <colorScale>
        <cfvo type="num" val="2"/>
        <cfvo type="num" val="7.5"/>
        <color theme="9" tint="0.39997558519241921"/>
        <color rgb="FF99FF66"/>
      </colorScale>
    </cfRule>
  </conditionalFormatting>
  <conditionalFormatting sqref="A209">
    <cfRule type="colorScale" priority="737">
      <colorScale>
        <cfvo type="num" val="2"/>
        <cfvo type="num" val="7.5"/>
        <color theme="9" tint="0.39997558519241921"/>
        <color rgb="FF99FF66"/>
      </colorScale>
    </cfRule>
  </conditionalFormatting>
  <conditionalFormatting sqref="A210">
    <cfRule type="colorScale" priority="736">
      <colorScale>
        <cfvo type="num" val="2"/>
        <cfvo type="num" val="7.5"/>
        <color theme="9" tint="0.39997558519241921"/>
        <color rgb="FF99FF66"/>
      </colorScale>
    </cfRule>
  </conditionalFormatting>
  <conditionalFormatting sqref="A209">
    <cfRule type="colorScale" priority="735">
      <colorScale>
        <cfvo type="num" val="2"/>
        <cfvo type="num" val="7.5"/>
        <color theme="9" tint="0.39997558519241921"/>
        <color rgb="FF99FF66"/>
      </colorScale>
    </cfRule>
  </conditionalFormatting>
  <conditionalFormatting sqref="A211">
    <cfRule type="colorScale" priority="733">
      <colorScale>
        <cfvo type="num" val="2"/>
        <cfvo type="num" val="7.5"/>
        <color theme="9" tint="0.39997558519241921"/>
        <color rgb="FF99FF66"/>
      </colorScale>
    </cfRule>
  </conditionalFormatting>
  <conditionalFormatting sqref="A208">
    <cfRule type="colorScale" priority="734">
      <colorScale>
        <cfvo type="num" val="2"/>
        <cfvo type="num" val="7.5"/>
        <color theme="9" tint="0.39997558519241921"/>
        <color rgb="FF99FF66"/>
      </colorScale>
    </cfRule>
  </conditionalFormatting>
  <conditionalFormatting sqref="A211">
    <cfRule type="colorScale" priority="732">
      <colorScale>
        <cfvo type="num" val="2"/>
        <cfvo type="num" val="7.5"/>
        <color theme="9" tint="0.39997558519241921"/>
        <color rgb="FF99FF66"/>
      </colorScale>
    </cfRule>
  </conditionalFormatting>
  <conditionalFormatting sqref="A209">
    <cfRule type="colorScale" priority="728">
      <colorScale>
        <cfvo type="num" val="2"/>
        <cfvo type="num" val="7.5"/>
        <color theme="9" tint="0.39997558519241921"/>
        <color rgb="FF99FF66"/>
      </colorScale>
    </cfRule>
  </conditionalFormatting>
  <conditionalFormatting sqref="A208">
    <cfRule type="colorScale" priority="727">
      <colorScale>
        <cfvo type="num" val="2"/>
        <cfvo type="num" val="7.5"/>
        <color theme="9" tint="0.39997558519241921"/>
        <color rgb="FF99FF66"/>
      </colorScale>
    </cfRule>
  </conditionalFormatting>
  <conditionalFormatting sqref="A209">
    <cfRule type="colorScale" priority="726">
      <colorScale>
        <cfvo type="num" val="2"/>
        <cfvo type="num" val="7.5"/>
        <color theme="9" tint="0.39997558519241921"/>
        <color rgb="FF99FF66"/>
      </colorScale>
    </cfRule>
  </conditionalFormatting>
  <conditionalFormatting sqref="A208">
    <cfRule type="colorScale" priority="725">
      <colorScale>
        <cfvo type="num" val="2"/>
        <cfvo type="num" val="7.5"/>
        <color theme="9" tint="0.39997558519241921"/>
        <color rgb="FF99FF66"/>
      </colorScale>
    </cfRule>
  </conditionalFormatting>
  <conditionalFormatting sqref="A211">
    <cfRule type="colorScale" priority="722">
      <colorScale>
        <cfvo type="num" val="2"/>
        <cfvo type="num" val="7.5"/>
        <color theme="9" tint="0.39997558519241921"/>
        <color rgb="FF99FF66"/>
      </colorScale>
    </cfRule>
  </conditionalFormatting>
  <conditionalFormatting sqref="A211">
    <cfRule type="colorScale" priority="723">
      <colorScale>
        <cfvo type="num" val="2"/>
        <cfvo type="num" val="7.5"/>
        <color theme="9" tint="0.39997558519241921"/>
        <color rgb="FF99FF66"/>
      </colorScale>
    </cfRule>
  </conditionalFormatting>
  <conditionalFormatting sqref="A210">
    <cfRule type="colorScale" priority="721">
      <colorScale>
        <cfvo type="num" val="2"/>
        <cfvo type="num" val="7.5"/>
        <color theme="9" tint="0.39997558519241921"/>
        <color rgb="FF99FF66"/>
      </colorScale>
    </cfRule>
  </conditionalFormatting>
  <conditionalFormatting sqref="A207">
    <cfRule type="colorScale" priority="720">
      <colorScale>
        <cfvo type="num" val="2"/>
        <cfvo type="num" val="7.5"/>
        <color theme="9" tint="0.39997558519241921"/>
        <color rgb="FF99FF66"/>
      </colorScale>
    </cfRule>
  </conditionalFormatting>
  <conditionalFormatting sqref="A212">
    <cfRule type="colorScale" priority="719">
      <colorScale>
        <cfvo type="num" val="2"/>
        <cfvo type="num" val="7.5"/>
        <color theme="9" tint="0.39997558519241921"/>
        <color rgb="FF99FF66"/>
      </colorScale>
    </cfRule>
  </conditionalFormatting>
  <conditionalFormatting sqref="A212">
    <cfRule type="colorScale" priority="718">
      <colorScale>
        <cfvo type="num" val="2"/>
        <cfvo type="num" val="7.5"/>
        <color theme="9" tint="0.39997558519241921"/>
        <color rgb="FF99FF66"/>
      </colorScale>
    </cfRule>
  </conditionalFormatting>
  <conditionalFormatting sqref="A212">
    <cfRule type="colorScale" priority="717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716">
      <colorScale>
        <cfvo type="num" val="2"/>
        <cfvo type="num" val="7.5"/>
        <color theme="9" tint="0.39997558519241921"/>
        <color rgb="FF99FF66"/>
      </colorScale>
    </cfRule>
  </conditionalFormatting>
  <conditionalFormatting sqref="A191">
    <cfRule type="colorScale" priority="715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714">
      <colorScale>
        <cfvo type="num" val="2"/>
        <cfvo type="num" val="7.5"/>
        <color theme="9" tint="0.39997558519241921"/>
        <color rgb="FF99FF66"/>
      </colorScale>
    </cfRule>
  </conditionalFormatting>
  <conditionalFormatting sqref="A193">
    <cfRule type="colorScale" priority="712">
      <colorScale>
        <cfvo type="num" val="2"/>
        <cfvo type="num" val="7.5"/>
        <color theme="9" tint="0.39997558519241921"/>
        <color rgb="FF99FF66"/>
      </colorScale>
    </cfRule>
  </conditionalFormatting>
  <conditionalFormatting sqref="A193">
    <cfRule type="colorScale" priority="713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711">
      <colorScale>
        <cfvo type="num" val="2"/>
        <cfvo type="num" val="7.5"/>
        <color theme="9" tint="0.39997558519241921"/>
        <color rgb="FF99FF66"/>
      </colorScale>
    </cfRule>
  </conditionalFormatting>
  <conditionalFormatting sqref="H125">
    <cfRule type="cellIs" dxfId="34" priority="698" operator="between">
      <formula>4.75</formula>
      <formula>5.05</formula>
    </cfRule>
    <cfRule type="cellIs" dxfId="33" priority="699" operator="lessThan">
      <formula>4.75</formula>
    </cfRule>
    <cfRule type="cellIs" dxfId="32" priority="700" operator="greaterThan">
      <formula>5.05</formula>
    </cfRule>
  </conditionalFormatting>
  <conditionalFormatting sqref="A99">
    <cfRule type="colorScale" priority="556">
      <colorScale>
        <cfvo type="num" val="2"/>
        <cfvo type="num" val="7.5"/>
        <color theme="9" tint="0.39997558519241921"/>
        <color rgb="FF99FF66"/>
      </colorScale>
    </cfRule>
  </conditionalFormatting>
  <conditionalFormatting sqref="A79">
    <cfRule type="colorScale" priority="301">
      <colorScale>
        <cfvo type="num" val="2"/>
        <cfvo type="num" val="7.5"/>
        <color theme="9" tint="0.39997558519241921"/>
        <color rgb="FF99FF66"/>
      </colorScale>
    </cfRule>
  </conditionalFormatting>
  <conditionalFormatting sqref="H237">
    <cfRule type="cellIs" dxfId="31" priority="410" operator="between">
      <formula>4.75</formula>
      <formula>5.05</formula>
    </cfRule>
    <cfRule type="cellIs" dxfId="30" priority="411" operator="lessThan">
      <formula>4.75</formula>
    </cfRule>
    <cfRule type="cellIs" dxfId="29" priority="412" operator="greaterThan">
      <formula>5.05</formula>
    </cfRule>
  </conditionalFormatting>
  <conditionalFormatting sqref="H70">
    <cfRule type="cellIs" dxfId="28" priority="382" operator="between">
      <formula>4.75</formula>
      <formula>5.05</formula>
    </cfRule>
    <cfRule type="cellIs" dxfId="27" priority="383" operator="lessThan">
      <formula>4.75</formula>
    </cfRule>
    <cfRule type="cellIs" dxfId="26" priority="384" operator="greaterThan">
      <formula>5.05</formula>
    </cfRule>
  </conditionalFormatting>
  <conditionalFormatting sqref="A65">
    <cfRule type="colorScale" priority="372">
      <colorScale>
        <cfvo type="num" val="2"/>
        <cfvo type="num" val="7.5"/>
        <color theme="9" tint="0.39997558519241921"/>
        <color rgb="FF99FF66"/>
      </colorScale>
    </cfRule>
  </conditionalFormatting>
  <conditionalFormatting sqref="A62">
    <cfRule type="colorScale" priority="371">
      <colorScale>
        <cfvo type="num" val="2"/>
        <cfvo type="num" val="7.5"/>
        <color theme="9" tint="0.39997558519241921"/>
        <color rgb="FF99FF66"/>
      </colorScale>
    </cfRule>
  </conditionalFormatting>
  <conditionalFormatting sqref="A63">
    <cfRule type="colorScale" priority="368">
      <colorScale>
        <cfvo type="num" val="2"/>
        <cfvo type="num" val="7.5"/>
        <color theme="9" tint="0.39997558519241921"/>
        <color rgb="FF99FF66"/>
      </colorScale>
    </cfRule>
  </conditionalFormatting>
  <conditionalFormatting sqref="A65">
    <cfRule type="colorScale" priority="365">
      <colorScale>
        <cfvo type="num" val="2"/>
        <cfvo type="num" val="7.5"/>
        <color theme="9" tint="0.39997558519241921"/>
        <color rgb="FF99FF66"/>
      </colorScale>
    </cfRule>
  </conditionalFormatting>
  <conditionalFormatting sqref="A61">
    <cfRule type="colorScale" priority="357">
      <colorScale>
        <cfvo type="num" val="2"/>
        <cfvo type="num" val="7.5"/>
        <color theme="9" tint="0.39997558519241921"/>
        <color rgb="FF99FF66"/>
      </colorScale>
    </cfRule>
  </conditionalFormatting>
  <conditionalFormatting sqref="A63">
    <cfRule type="colorScale" priority="364">
      <colorScale>
        <cfvo type="num" val="2"/>
        <cfvo type="num" val="7.5"/>
        <color theme="9" tint="0.39997558519241921"/>
        <color rgb="FF99FF66"/>
      </colorScale>
    </cfRule>
  </conditionalFormatting>
  <conditionalFormatting sqref="A62">
    <cfRule type="colorScale" priority="363">
      <colorScale>
        <cfvo type="num" val="2"/>
        <cfvo type="num" val="7.5"/>
        <color theme="9" tint="0.39997558519241921"/>
        <color rgb="FF99FF66"/>
      </colorScale>
    </cfRule>
  </conditionalFormatting>
  <conditionalFormatting sqref="A60">
    <cfRule type="colorScale" priority="367">
      <colorScale>
        <cfvo type="num" val="2"/>
        <cfvo type="num" val="7.5"/>
        <color theme="9" tint="0.39997558519241921"/>
        <color rgb="FF99FF66"/>
      </colorScale>
    </cfRule>
  </conditionalFormatting>
  <conditionalFormatting sqref="H89">
    <cfRule type="cellIs" dxfId="25" priority="326" operator="between">
      <formula>4.75</formula>
      <formula>5.05</formula>
    </cfRule>
    <cfRule type="cellIs" dxfId="24" priority="327" operator="lessThan">
      <formula>4.75</formula>
    </cfRule>
    <cfRule type="cellIs" dxfId="23" priority="328" operator="greaterThan">
      <formula>5.05</formula>
    </cfRule>
  </conditionalFormatting>
  <conditionalFormatting sqref="A80">
    <cfRule type="colorScale" priority="316">
      <colorScale>
        <cfvo type="num" val="2"/>
        <cfvo type="num" val="7.5"/>
        <color theme="9" tint="0.39997558519241921"/>
        <color rgb="FF99FF66"/>
      </colorScale>
    </cfRule>
  </conditionalFormatting>
  <conditionalFormatting sqref="A78">
    <cfRule type="colorScale" priority="315">
      <colorScale>
        <cfvo type="num" val="2"/>
        <cfvo type="num" val="7.5"/>
        <color theme="9" tint="0.39997558519241921"/>
        <color rgb="FF99FF66"/>
      </colorScale>
    </cfRule>
  </conditionalFormatting>
  <conditionalFormatting sqref="A82">
    <cfRule type="colorScale" priority="314">
      <colorScale>
        <cfvo type="num" val="2"/>
        <cfvo type="num" val="7.5"/>
        <color theme="9" tint="0.39997558519241921"/>
        <color rgb="FF99FF66"/>
      </colorScale>
    </cfRule>
  </conditionalFormatting>
  <conditionalFormatting sqref="A82">
    <cfRule type="colorScale" priority="310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309">
      <colorScale>
        <cfvo type="num" val="2"/>
        <cfvo type="num" val="7.5"/>
        <color theme="9" tint="0.39997558519241921"/>
        <color rgb="FF99FF66"/>
      </colorScale>
    </cfRule>
  </conditionalFormatting>
  <conditionalFormatting sqref="A81">
    <cfRule type="colorScale" priority="305">
      <colorScale>
        <cfvo type="num" val="2"/>
        <cfvo type="num" val="7.5"/>
        <color theme="9" tint="0.39997558519241921"/>
        <color rgb="FF99FF66"/>
      </colorScale>
    </cfRule>
  </conditionalFormatting>
  <conditionalFormatting sqref="A81">
    <cfRule type="colorScale" priority="304">
      <colorScale>
        <cfvo type="num" val="2"/>
        <cfvo type="num" val="7.5"/>
        <color theme="9" tint="0.39997558519241921"/>
        <color rgb="FF99FF66"/>
      </colorScale>
    </cfRule>
  </conditionalFormatting>
  <conditionalFormatting sqref="A84">
    <cfRule type="colorScale" priority="303">
      <colorScale>
        <cfvo type="num" val="2"/>
        <cfvo type="num" val="7.5"/>
        <color theme="9" tint="0.39997558519241921"/>
        <color rgb="FF99FF66"/>
      </colorScale>
    </cfRule>
  </conditionalFormatting>
  <conditionalFormatting sqref="A84">
    <cfRule type="colorScale" priority="302">
      <colorScale>
        <cfvo type="num" val="2"/>
        <cfvo type="num" val="7.5"/>
        <color theme="9" tint="0.39997558519241921"/>
        <color rgb="FF99FF66"/>
      </colorScale>
    </cfRule>
  </conditionalFormatting>
  <conditionalFormatting sqref="A78">
    <cfRule type="colorScale" priority="307">
      <colorScale>
        <cfvo type="num" val="2"/>
        <cfvo type="num" val="7.5"/>
        <color theme="9" tint="0.39997558519241921"/>
        <color rgb="FF99FF66"/>
      </colorScale>
    </cfRule>
  </conditionalFormatting>
  <conditionalFormatting sqref="P60:Q60 P131:Q131 P169:Q170 P174:Q174 P177:Q177 P225:Q227 P175 P229:Q229 P231:P233 P97:P103 P207 P209:P213 P65 P79:Q79 P84:Q84 P113:Q121 P187:Q195 P136:P138 P80:P83 P78 P150:P152 P156 P154 P171:P172 P61:P63 P59 P134 P132 P36:Q44">
    <cfRule type="cellIs" dxfId="22" priority="300" operator="greaterThan">
      <formula>0.666</formula>
    </cfRule>
  </conditionalFormatting>
  <conditionalFormatting sqref="A155">
    <cfRule type="colorScale" priority="293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96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92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88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87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86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85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83">
      <colorScale>
        <cfvo type="num" val="2"/>
        <cfvo type="num" val="7.5"/>
        <color theme="9" tint="0.39997558519241921"/>
        <color rgb="FF99FF66"/>
      </colorScale>
    </cfRule>
  </conditionalFormatting>
  <conditionalFormatting sqref="A156">
    <cfRule type="colorScale" priority="282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81">
      <colorScale>
        <cfvo type="num" val="2"/>
        <cfvo type="num" val="7.5"/>
        <color theme="9" tint="0.39997558519241921"/>
        <color rgb="FF99FF66"/>
      </colorScale>
    </cfRule>
  </conditionalFormatting>
  <conditionalFormatting sqref="A155">
    <cfRule type="colorScale" priority="280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79">
      <colorScale>
        <cfvo type="num" val="2"/>
        <cfvo type="num" val="7.5"/>
        <color theme="9" tint="0.39997558519241921"/>
        <color rgb="FF99FF66"/>
      </colorScale>
    </cfRule>
  </conditionalFormatting>
  <conditionalFormatting sqref="A155">
    <cfRule type="colorScale" priority="278">
      <colorScale>
        <cfvo type="num" val="2"/>
        <cfvo type="num" val="7.5"/>
        <color theme="9" tint="0.39997558519241921"/>
        <color rgb="FF99FF66"/>
      </colorScale>
    </cfRule>
  </conditionalFormatting>
  <conditionalFormatting sqref="A156">
    <cfRule type="colorScale" priority="273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76">
      <colorScale>
        <cfvo type="num" val="2"/>
        <cfvo type="num" val="7.5"/>
        <color theme="9" tint="0.39997558519241921"/>
        <color rgb="FF99FF66"/>
      </colorScale>
    </cfRule>
  </conditionalFormatting>
  <conditionalFormatting sqref="A156">
    <cfRule type="colorScale" priority="275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74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272">
      <colorScale>
        <cfvo type="num" val="2"/>
        <cfvo type="num" val="7.5"/>
        <color theme="9" tint="0.39997558519241921"/>
        <color rgb="FF99FF66"/>
      </colorScale>
    </cfRule>
  </conditionalFormatting>
  <conditionalFormatting sqref="A154">
    <cfRule type="colorScale" priority="269">
      <colorScale>
        <cfvo type="num" val="2"/>
        <cfvo type="num" val="7.5"/>
        <color theme="9" tint="0.39997558519241921"/>
        <color rgb="FF99FF66"/>
      </colorScale>
    </cfRule>
  </conditionalFormatting>
  <conditionalFormatting sqref="A154">
    <cfRule type="colorScale" priority="268">
      <colorScale>
        <cfvo type="num" val="2"/>
        <cfvo type="num" val="7.5"/>
        <color theme="9" tint="0.39997558519241921"/>
        <color rgb="FF99FF66"/>
      </colorScale>
    </cfRule>
  </conditionalFormatting>
  <conditionalFormatting sqref="A156">
    <cfRule type="colorScale" priority="294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95">
      <colorScale>
        <cfvo type="num" val="2"/>
        <cfvo type="num" val="7.5"/>
        <color theme="9" tint="0.39997558519241921"/>
        <color rgb="FF99FF66"/>
      </colorScale>
    </cfRule>
  </conditionalFormatting>
  <conditionalFormatting sqref="A150">
    <cfRule type="colorScale" priority="270">
      <colorScale>
        <cfvo type="num" val="2"/>
        <cfvo type="num" val="7.5"/>
        <color theme="9" tint="0.39997558519241921"/>
        <color rgb="FF99FF66"/>
      </colorScale>
    </cfRule>
  </conditionalFormatting>
  <conditionalFormatting sqref="A150">
    <cfRule type="colorScale" priority="271">
      <colorScale>
        <cfvo type="num" val="2"/>
        <cfvo type="num" val="7.5"/>
        <color theme="9" tint="0.39997558519241921"/>
        <color rgb="FF99FF66"/>
      </colorScale>
    </cfRule>
  </conditionalFormatting>
  <conditionalFormatting sqref="A134">
    <cfRule type="colorScale" priority="266">
      <colorScale>
        <cfvo type="num" val="2"/>
        <cfvo type="num" val="7.5"/>
        <color theme="9" tint="0.39997558519241921"/>
        <color rgb="FF99FF66"/>
      </colorScale>
    </cfRule>
  </conditionalFormatting>
  <conditionalFormatting sqref="A132">
    <cfRule type="colorScale" priority="265">
      <colorScale>
        <cfvo type="num" val="2"/>
        <cfvo type="num" val="7.5"/>
        <color theme="9" tint="0.39997558519241921"/>
        <color rgb="FF99FF66"/>
      </colorScale>
    </cfRule>
  </conditionalFormatting>
  <conditionalFormatting sqref="A137">
    <cfRule type="colorScale" priority="262">
      <colorScale>
        <cfvo type="num" val="2"/>
        <cfvo type="num" val="7.5"/>
        <color theme="9" tint="0.39997558519241921"/>
        <color rgb="FF99FF66"/>
      </colorScale>
    </cfRule>
  </conditionalFormatting>
  <conditionalFormatting sqref="A131">
    <cfRule type="colorScale" priority="261">
      <colorScale>
        <cfvo type="num" val="2"/>
        <cfvo type="num" val="7.5"/>
        <color theme="9" tint="0.39997558519241921"/>
        <color rgb="FF99FF66"/>
      </colorScale>
    </cfRule>
  </conditionalFormatting>
  <conditionalFormatting sqref="A136">
    <cfRule type="colorScale" priority="260">
      <colorScale>
        <cfvo type="num" val="2"/>
        <cfvo type="num" val="7.5"/>
        <color theme="9" tint="0.39997558519241921"/>
        <color rgb="FF99FF66"/>
      </colorScale>
    </cfRule>
  </conditionalFormatting>
  <conditionalFormatting sqref="A117">
    <cfRule type="colorScale" priority="256">
      <colorScale>
        <cfvo type="num" val="2"/>
        <cfvo type="num" val="7.5"/>
        <color theme="9" tint="0.39997558519241921"/>
        <color rgb="FF99FF66"/>
      </colorScale>
    </cfRule>
  </conditionalFormatting>
  <conditionalFormatting sqref="A116">
    <cfRule type="colorScale" priority="258">
      <colorScale>
        <cfvo type="num" val="2"/>
        <cfvo type="num" val="7.5"/>
        <color theme="9" tint="0.39997558519241921"/>
        <color rgb="FF99FF66"/>
      </colorScale>
    </cfRule>
  </conditionalFormatting>
  <conditionalFormatting sqref="A115">
    <cfRule type="colorScale" priority="257">
      <colorScale>
        <cfvo type="num" val="2"/>
        <cfvo type="num" val="7.5"/>
        <color theme="9" tint="0.39997558519241921"/>
        <color rgb="FF99FF66"/>
      </colorScale>
    </cfRule>
  </conditionalFormatting>
  <conditionalFormatting sqref="A120">
    <cfRule type="colorScale" priority="254">
      <colorScale>
        <cfvo type="num" val="2"/>
        <cfvo type="num" val="7.5"/>
        <color theme="9" tint="0.39997558519241921"/>
        <color rgb="FF99FF66"/>
      </colorScale>
    </cfRule>
  </conditionalFormatting>
  <conditionalFormatting sqref="A113">
    <cfRule type="colorScale" priority="252">
      <colorScale>
        <cfvo type="num" val="2"/>
        <cfvo type="num" val="7.5"/>
        <color theme="9" tint="0.39997558519241921"/>
        <color rgb="FF99FF66"/>
      </colorScale>
    </cfRule>
  </conditionalFormatting>
  <conditionalFormatting sqref="A121">
    <cfRule type="colorScale" priority="253">
      <colorScale>
        <cfvo type="num" val="2"/>
        <cfvo type="num" val="7.5"/>
        <color theme="9" tint="0.39997558519241921"/>
        <color rgb="FF99FF66"/>
      </colorScale>
    </cfRule>
  </conditionalFormatting>
  <conditionalFormatting sqref="A121">
    <cfRule type="colorScale" priority="251">
      <colorScale>
        <cfvo type="num" val="2"/>
        <cfvo type="num" val="7.5"/>
        <color theme="9" tint="0.39997558519241921"/>
        <color rgb="FF99FF66"/>
      </colorScale>
    </cfRule>
  </conditionalFormatting>
  <conditionalFormatting sqref="A114">
    <cfRule type="colorScale" priority="248">
      <colorScale>
        <cfvo type="num" val="2"/>
        <cfvo type="num" val="7.5"/>
        <color theme="9" tint="0.39997558519241921"/>
        <color rgb="FF99FF66"/>
      </colorScale>
    </cfRule>
  </conditionalFormatting>
  <conditionalFormatting sqref="A118">
    <cfRule type="colorScale" priority="255">
      <colorScale>
        <cfvo type="num" val="2"/>
        <cfvo type="num" val="7.5"/>
        <color theme="9" tint="0.39997558519241921"/>
        <color rgb="FF99FF66"/>
      </colorScale>
    </cfRule>
  </conditionalFormatting>
  <conditionalFormatting sqref="A119">
    <cfRule type="colorScale" priority="250">
      <colorScale>
        <cfvo type="num" val="2"/>
        <cfvo type="num" val="7.5"/>
        <color theme="9" tint="0.39997558519241921"/>
        <color rgb="FF99FF66"/>
      </colorScale>
    </cfRule>
  </conditionalFormatting>
  <conditionalFormatting sqref="A119">
    <cfRule type="colorScale" priority="249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1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39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8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7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6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4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3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0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9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8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7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6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5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4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1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3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222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11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10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9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8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7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6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3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5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4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93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92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91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90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89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88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85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84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87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83">
      <colorScale>
        <cfvo type="num" val="2"/>
        <cfvo type="num" val="7.5"/>
        <color theme="9" tint="0.39997558519241921"/>
        <color rgb="FF99FF66"/>
      </colorScale>
    </cfRule>
  </conditionalFormatting>
  <conditionalFormatting sqref="A232">
    <cfRule type="colorScale" priority="186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82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81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80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79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76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5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78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4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177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3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2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1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70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67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69">
      <colorScale>
        <cfvo type="num" val="2"/>
        <cfvo type="num" val="7.5"/>
        <color theme="9" tint="0.39997558519241921"/>
        <color rgb="FF99FF66"/>
      </colorScale>
    </cfRule>
  </conditionalFormatting>
  <conditionalFormatting sqref="A233">
    <cfRule type="colorScale" priority="168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7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6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5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2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1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4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0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43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2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35">
      <colorScale>
        <cfvo type="num" val="2"/>
        <cfvo type="num" val="7.5"/>
        <color theme="9" tint="0.39997558519241921"/>
        <color rgb="FF99FF66"/>
      </colorScale>
    </cfRule>
  </conditionalFormatting>
  <conditionalFormatting sqref="A83">
    <cfRule type="colorScale" priority="163">
      <colorScale>
        <cfvo type="num" val="2"/>
        <cfvo type="num" val="7.5"/>
        <color theme="9" tint="0.39997558519241921"/>
        <color rgb="FF99FF66"/>
      </colorScale>
    </cfRule>
  </conditionalFormatting>
  <conditionalFormatting sqref="A83">
    <cfRule type="colorScale" priority="162">
      <colorScale>
        <cfvo type="num" val="2"/>
        <cfvo type="num" val="7.5"/>
        <color theme="9" tint="0.39997558519241921"/>
        <color rgb="FF99FF66"/>
      </colorScale>
    </cfRule>
  </conditionalFormatting>
  <conditionalFormatting sqref="A59">
    <cfRule type="colorScale" priority="124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7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6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5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4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3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2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09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1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110">
      <colorScale>
        <cfvo type="num" val="2"/>
        <cfvo type="num" val="7.5"/>
        <color theme="9" tint="0.39997558519241921"/>
        <color rgb="FF99FF66"/>
      </colorScale>
    </cfRule>
  </conditionalFormatting>
  <conditionalFormatting sqref="P228">
    <cfRule type="cellIs" dxfId="21" priority="108" operator="greaterThan">
      <formula>0.666</formula>
    </cfRule>
  </conditionalFormatting>
  <conditionalFormatting sqref="A133">
    <cfRule type="colorScale" priority="107">
      <colorScale>
        <cfvo type="num" val="2"/>
        <cfvo type="num" val="7.5"/>
        <color theme="9" tint="0.39997558519241921"/>
        <color rgb="FF99FF66"/>
      </colorScale>
    </cfRule>
  </conditionalFormatting>
  <conditionalFormatting sqref="A138">
    <cfRule type="colorScale" priority="106">
      <colorScale>
        <cfvo type="num" val="2"/>
        <cfvo type="num" val="7.5"/>
        <color theme="9" tint="0.39997558519241921"/>
        <color rgb="FF99FF66"/>
      </colorScale>
    </cfRule>
  </conditionalFormatting>
  <conditionalFormatting sqref="P133">
    <cfRule type="cellIs" dxfId="20" priority="105" operator="greaterThan">
      <formula>0.666</formula>
    </cfRule>
  </conditionalFormatting>
  <conditionalFormatting sqref="A85">
    <cfRule type="colorScale" priority="99">
      <colorScale>
        <cfvo type="num" val="2"/>
        <cfvo type="num" val="7.5"/>
        <color theme="9" tint="0.39997558519241921"/>
        <color rgb="FF99FF66"/>
      </colorScale>
    </cfRule>
  </conditionalFormatting>
  <conditionalFormatting sqref="P85:Q85">
    <cfRule type="cellIs" dxfId="19" priority="100" operator="greaterThan">
      <formula>0.666</formula>
    </cfRule>
  </conditionalFormatting>
  <conditionalFormatting sqref="A85">
    <cfRule type="colorScale" priority="98">
      <colorScale>
        <cfvo type="num" val="2"/>
        <cfvo type="num" val="7.5"/>
        <color theme="9" tint="0.39997558519241921"/>
        <color rgb="FF99FF66"/>
      </colorScale>
    </cfRule>
  </conditionalFormatting>
  <conditionalFormatting sqref="A58">
    <cfRule type="colorScale" priority="97">
      <colorScale>
        <cfvo type="num" val="2"/>
        <cfvo type="num" val="7.5"/>
        <color theme="9" tint="0.39997558519241921"/>
        <color rgb="FF99FF66"/>
      </colorScale>
    </cfRule>
  </conditionalFormatting>
  <conditionalFormatting sqref="P58:Q58">
    <cfRule type="cellIs" dxfId="18" priority="96" operator="greaterThan">
      <formula>0.666</formula>
    </cfRule>
  </conditionalFormatting>
  <conditionalFormatting sqref="A173">
    <cfRule type="colorScale" priority="92">
      <colorScale>
        <cfvo type="num" val="2"/>
        <cfvo type="num" val="7.5"/>
        <color theme="9" tint="0.39997558519241921"/>
        <color rgb="FF99FF66"/>
      </colorScale>
    </cfRule>
  </conditionalFormatting>
  <conditionalFormatting sqref="P173:Q173">
    <cfRule type="cellIs" dxfId="17" priority="91" operator="greaterThan">
      <formula>0.666</formula>
    </cfRule>
  </conditionalFormatting>
  <conditionalFormatting sqref="P96">
    <cfRule type="cellIs" dxfId="16" priority="86" operator="greaterThan">
      <formula>0.666</formula>
    </cfRule>
  </conditionalFormatting>
  <conditionalFormatting sqref="A95">
    <cfRule type="colorScale" priority="85">
      <colorScale>
        <cfvo type="num" val="2"/>
        <cfvo type="num" val="7.5"/>
        <color theme="9" tint="0.39997558519241921"/>
        <color rgb="FF99FF66"/>
      </colorScale>
    </cfRule>
  </conditionalFormatting>
  <conditionalFormatting sqref="P95">
    <cfRule type="cellIs" dxfId="15" priority="84" operator="greaterThan">
      <formula>0.666</formula>
    </cfRule>
  </conditionalFormatting>
  <conditionalFormatting sqref="A176">
    <cfRule type="colorScale" priority="76">
      <colorScale>
        <cfvo type="num" val="2"/>
        <cfvo type="num" val="7.5"/>
        <color theme="9" tint="0.39997558519241921"/>
        <color rgb="FF99FF66"/>
      </colorScale>
    </cfRule>
  </conditionalFormatting>
  <conditionalFormatting sqref="A176">
    <cfRule type="colorScale" priority="75">
      <colorScale>
        <cfvo type="num" val="2"/>
        <cfvo type="num" val="7.5"/>
        <color theme="9" tint="0.39997558519241921"/>
        <color rgb="FF99FF66"/>
      </colorScale>
    </cfRule>
  </conditionalFormatting>
  <conditionalFormatting sqref="P176:Q176">
    <cfRule type="cellIs" dxfId="14" priority="74" operator="greaterThan">
      <formula>0.666</formula>
    </cfRule>
  </conditionalFormatting>
  <conditionalFormatting sqref="P139">
    <cfRule type="cellIs" dxfId="13" priority="68" operator="greaterThan">
      <formula>0.666</formula>
    </cfRule>
  </conditionalFormatting>
  <conditionalFormatting sqref="A139">
    <cfRule type="colorScale" priority="67">
      <colorScale>
        <cfvo type="num" val="2"/>
        <cfvo type="num" val="7.5"/>
        <color theme="9" tint="0.39997558519241921"/>
        <color rgb="FF99FF66"/>
      </colorScale>
    </cfRule>
  </conditionalFormatting>
  <conditionalFormatting sqref="A206">
    <cfRule type="colorScale" priority="66">
      <colorScale>
        <cfvo type="num" val="2"/>
        <cfvo type="num" val="7.5"/>
        <color theme="9" tint="0.39997558519241921"/>
        <color rgb="FF99FF66"/>
      </colorScale>
    </cfRule>
  </conditionalFormatting>
  <conditionalFormatting sqref="P206:Q206">
    <cfRule type="cellIs" dxfId="12" priority="65" operator="greaterThan">
      <formula>0.666</formula>
    </cfRule>
  </conditionalFormatting>
  <conditionalFormatting sqref="A157">
    <cfRule type="colorScale" priority="54">
      <colorScale>
        <cfvo type="num" val="2"/>
        <cfvo type="num" val="7.5"/>
        <color theme="9" tint="0.39997558519241921"/>
        <color rgb="FF99FF66"/>
      </colorScale>
    </cfRule>
  </conditionalFormatting>
  <conditionalFormatting sqref="A157">
    <cfRule type="colorScale" priority="53">
      <colorScale>
        <cfvo type="num" val="2"/>
        <cfvo type="num" val="7.5"/>
        <color theme="9" tint="0.39997558519241921"/>
        <color rgb="FF99FF66"/>
      </colorScale>
    </cfRule>
  </conditionalFormatting>
  <conditionalFormatting sqref="P157">
    <cfRule type="cellIs" dxfId="11" priority="52" operator="greaterThan">
      <formula>0.666</formula>
    </cfRule>
  </conditionalFormatting>
  <conditionalFormatting sqref="P208">
    <cfRule type="cellIs" dxfId="10" priority="51" operator="greaterThan">
      <formula>0.666</formula>
    </cfRule>
  </conditionalFormatting>
  <conditionalFormatting sqref="A205">
    <cfRule type="colorScale" priority="50">
      <colorScale>
        <cfvo type="num" val="2"/>
        <cfvo type="num" val="7.5"/>
        <color theme="9" tint="0.39997558519241921"/>
        <color rgb="FF99FF66"/>
      </colorScale>
    </cfRule>
  </conditionalFormatting>
  <conditionalFormatting sqref="P205:Q205">
    <cfRule type="cellIs" dxfId="9" priority="49" operator="greaterThan">
      <formula>0.666</formula>
    </cfRule>
  </conditionalFormatting>
  <conditionalFormatting sqref="A64">
    <cfRule type="colorScale" priority="48">
      <colorScale>
        <cfvo type="num" val="2"/>
        <cfvo type="num" val="7.5"/>
        <color theme="9" tint="0.39997558519241921"/>
        <color rgb="FF99FF66"/>
      </colorScale>
    </cfRule>
  </conditionalFormatting>
  <conditionalFormatting sqref="A64">
    <cfRule type="colorScale" priority="47">
      <colorScale>
        <cfvo type="num" val="2"/>
        <cfvo type="num" val="7.5"/>
        <color theme="9" tint="0.39997558519241921"/>
        <color rgb="FF99FF66"/>
      </colorScale>
    </cfRule>
  </conditionalFormatting>
  <conditionalFormatting sqref="P64">
    <cfRule type="cellIs" dxfId="8" priority="46" operator="greaterThan">
      <formula>0.666</formula>
    </cfRule>
  </conditionalFormatting>
  <conditionalFormatting sqref="P66">
    <cfRule type="cellIs" dxfId="7" priority="45" operator="greaterThan">
      <formula>0.666</formula>
    </cfRule>
  </conditionalFormatting>
  <conditionalFormatting sqref="A66">
    <cfRule type="colorScale" priority="44">
      <colorScale>
        <cfvo type="num" val="2"/>
        <cfvo type="num" val="7.5"/>
        <color theme="9" tint="0.39997558519241921"/>
        <color rgb="FF99FF66"/>
      </colorScale>
    </cfRule>
  </conditionalFormatting>
  <conditionalFormatting sqref="A66">
    <cfRule type="colorScale" priority="43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42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41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40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9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8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7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4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6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35">
      <colorScale>
        <cfvo type="num" val="2"/>
        <cfvo type="num" val="7.5"/>
        <color theme="9" tint="0.39997558519241921"/>
        <color rgb="FF99FF66"/>
      </colorScale>
    </cfRule>
  </conditionalFormatting>
  <conditionalFormatting sqref="P230:Q230">
    <cfRule type="cellIs" dxfId="6" priority="33" operator="greaterThan">
      <formula>0.666</formula>
    </cfRule>
  </conditionalFormatting>
  <conditionalFormatting sqref="A77">
    <cfRule type="colorScale" priority="32">
      <colorScale>
        <cfvo type="num" val="2"/>
        <cfvo type="num" val="7.5"/>
        <color theme="9" tint="0.39997558519241921"/>
        <color rgb="FF99FF66"/>
      </colorScale>
    </cfRule>
  </conditionalFormatting>
  <conditionalFormatting sqref="P77:Q77">
    <cfRule type="cellIs" dxfId="5" priority="31" operator="greaterThan">
      <formula>0.666</formula>
    </cfRule>
  </conditionalFormatting>
  <conditionalFormatting sqref="P228">
    <cfRule type="cellIs" dxfId="4" priority="30" operator="greaterThan">
      <formula>0.666</formula>
    </cfRule>
  </conditionalFormatting>
  <conditionalFormatting sqref="A228">
    <cfRule type="colorScale" priority="29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8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7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6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5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4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1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3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2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20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9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8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7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6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5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2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4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13">
      <colorScale>
        <cfvo type="num" val="2"/>
        <cfvo type="num" val="7.5"/>
        <color theme="9" tint="0.39997558519241921"/>
        <color rgb="FF99FF66"/>
      </colorScale>
    </cfRule>
  </conditionalFormatting>
  <conditionalFormatting sqref="P229:Q229">
    <cfRule type="cellIs" dxfId="3" priority="11" operator="greaterThan">
      <formula>0.666</formula>
    </cfRule>
  </conditionalFormatting>
  <conditionalFormatting sqref="A135">
    <cfRule type="colorScale" priority="10">
      <colorScale>
        <cfvo type="num" val="2"/>
        <cfvo type="num" val="7.5"/>
        <color theme="9" tint="0.39997558519241921"/>
        <color rgb="FF99FF66"/>
      </colorScale>
    </cfRule>
  </conditionalFormatting>
  <conditionalFormatting sqref="P135">
    <cfRule type="cellIs" dxfId="2" priority="9" operator="greaterThan">
      <formula>0.666</formula>
    </cfRule>
  </conditionalFormatting>
  <conditionalFormatting sqref="A153">
    <cfRule type="colorScale" priority="7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6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5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4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3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8">
      <colorScale>
        <cfvo type="num" val="2"/>
        <cfvo type="num" val="7.5"/>
        <color theme="9" tint="0.39997558519241921"/>
        <color rgb="FF99FF66"/>
      </colorScale>
    </cfRule>
  </conditionalFormatting>
  <conditionalFormatting sqref="P153">
    <cfRule type="cellIs" dxfId="1" priority="2" operator="greaterThan">
      <formula>0.666</formula>
    </cfRule>
  </conditionalFormatting>
  <conditionalFormatting sqref="P155">
    <cfRule type="cellIs" dxfId="0" priority="1" operator="greaterThan">
      <formula>0.666</formula>
    </cfRule>
  </conditionalFormatting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rosters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 Cue Sports</dc:creator>
  <cp:lastModifiedBy>Edward Kearney</cp:lastModifiedBy>
  <cp:lastPrinted>2024-09-03T09:54:00Z</cp:lastPrinted>
  <dcterms:created xsi:type="dcterms:W3CDTF">2012-05-28T07:38:09Z</dcterms:created>
  <dcterms:modified xsi:type="dcterms:W3CDTF">2024-09-03T09:55:12Z</dcterms:modified>
</cp:coreProperties>
</file>