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567496b9264fa58/Documents/Documents (15)/Pool Stuff/Archives - Stats/25 Summer/Tuesday/"/>
    </mc:Choice>
  </mc:AlternateContent>
  <xr:revisionPtr revIDLastSave="64" documentId="14_{837F341C-3CCA-4397-9690-F8D076C29D87}" xr6:coauthVersionLast="47" xr6:coauthVersionMax="47" xr10:uidLastSave="{8327C077-AA15-4C2E-A608-994987A0A3AF}"/>
  <bookViews>
    <workbookView xWindow="-108" yWindow="-108" windowWidth="23256" windowHeight="13896" tabRatio="197" firstSheet="2" activeTab="2" xr2:uid="{00000000-000D-0000-FFFF-FFFF00000000}"/>
  </bookViews>
  <sheets>
    <sheet name="rosters" sheetId="1" r:id="rId1"/>
    <sheet name="Sheet1" sheetId="2" r:id="rId2"/>
    <sheet name="Sheet2" sheetId="3" r:id="rId3"/>
    <sheet name="Sheet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3" l="1"/>
  <c r="P83" i="3"/>
  <c r="L83" i="3"/>
  <c r="L119" i="3" l="1"/>
  <c r="P119" i="3" s="1"/>
  <c r="L99" i="3"/>
  <c r="P99" i="3" s="1"/>
  <c r="L68" i="3" l="1"/>
  <c r="L104" i="3" l="1"/>
  <c r="O89" i="3" l="1"/>
  <c r="N89" i="3"/>
  <c r="J89" i="3"/>
  <c r="I89" i="3"/>
  <c r="H89" i="3" l="1"/>
  <c r="L78" i="3" l="1"/>
  <c r="P78" i="3" s="1"/>
  <c r="L114" i="3" l="1"/>
  <c r="P114" i="3" s="1"/>
  <c r="O51" i="3" l="1"/>
  <c r="N51" i="3"/>
  <c r="J51" i="3"/>
  <c r="I51" i="3"/>
  <c r="H51" i="3"/>
  <c r="L39" i="3"/>
  <c r="P39" i="3" s="1"/>
  <c r="L40" i="3" l="1"/>
  <c r="P40" i="3" s="1"/>
  <c r="L160" i="3" l="1"/>
  <c r="L158" i="3"/>
  <c r="P158" i="3" s="1"/>
  <c r="L135" i="3" l="1"/>
  <c r="P135" i="3" s="1"/>
  <c r="N107" i="3" l="1"/>
  <c r="O107" i="3"/>
  <c r="J107" i="3"/>
  <c r="I107" i="3"/>
  <c r="H107" i="3"/>
  <c r="L142" i="3" l="1"/>
  <c r="L173" i="3" l="1"/>
  <c r="P173" i="3" s="1"/>
  <c r="L137" i="3" l="1"/>
  <c r="P137" i="3" s="1"/>
  <c r="L98" i="3" l="1"/>
  <c r="P98" i="3" s="1"/>
  <c r="L65" i="3"/>
  <c r="P65" i="3" s="1"/>
  <c r="L179" i="3" l="1"/>
  <c r="L80" i="3" l="1"/>
  <c r="P80" i="3" s="1"/>
  <c r="O182" i="3" l="1"/>
  <c r="N182" i="3"/>
  <c r="J182" i="3"/>
  <c r="I182" i="3"/>
  <c r="L118" i="3"/>
  <c r="P118" i="3" s="1"/>
  <c r="L170" i="3" l="1"/>
  <c r="P170" i="3" s="1"/>
  <c r="L156" i="3" l="1"/>
  <c r="P156" i="3" s="1"/>
  <c r="H182" i="3" l="1"/>
  <c r="L174" i="3"/>
  <c r="P174" i="3" l="1"/>
  <c r="L85" i="3" l="1"/>
  <c r="O71" i="3" l="1"/>
  <c r="N71" i="3"/>
  <c r="J71" i="3"/>
  <c r="I71" i="3"/>
  <c r="H71" i="3"/>
  <c r="L59" i="3"/>
  <c r="P59" i="3" s="1"/>
  <c r="H163" i="3" l="1"/>
  <c r="H145" i="3"/>
  <c r="H126" i="3"/>
  <c r="L120" i="3" l="1"/>
  <c r="P120" i="3" s="1"/>
  <c r="L60" i="3" l="1"/>
  <c r="P60" i="3" s="1"/>
  <c r="L172" i="3" l="1"/>
  <c r="P172" i="3" s="1"/>
  <c r="K14" i="3" l="1"/>
  <c r="L66" i="3" l="1"/>
  <c r="P66" i="3" s="1"/>
  <c r="L7" i="3" l="1"/>
  <c r="K7" i="3"/>
  <c r="I7" i="3"/>
  <c r="H7" i="3"/>
  <c r="M7" i="3"/>
  <c r="L176" i="3"/>
  <c r="P176" i="3" s="1"/>
  <c r="L175" i="3"/>
  <c r="P175" i="3" s="1"/>
  <c r="L171" i="3"/>
  <c r="L182" i="3" l="1"/>
  <c r="P171" i="3"/>
  <c r="F7" i="3"/>
  <c r="O126" i="3" l="1"/>
  <c r="L11" i="3" s="1"/>
  <c r="N126" i="3"/>
  <c r="K11" i="3" s="1"/>
  <c r="J126" i="3"/>
  <c r="I11" i="3" s="1"/>
  <c r="I126" i="3"/>
  <c r="H11" i="3" s="1"/>
  <c r="M11" i="3"/>
  <c r="L121" i="3"/>
  <c r="P121" i="3" s="1"/>
  <c r="L115" i="3"/>
  <c r="P115" i="3" s="1"/>
  <c r="L117" i="3"/>
  <c r="P117" i="3" s="1"/>
  <c r="L116" i="3"/>
  <c r="P116" i="3" s="1"/>
  <c r="L10" i="3"/>
  <c r="L15" i="3" s="1"/>
  <c r="K10" i="3"/>
  <c r="K15" i="3" s="1"/>
  <c r="I10" i="3"/>
  <c r="I15" i="3" s="1"/>
  <c r="H10" i="3"/>
  <c r="H15" i="3" s="1"/>
  <c r="M10" i="3"/>
  <c r="M15" i="3" s="1"/>
  <c r="L84" i="3"/>
  <c r="P84" i="3" s="1"/>
  <c r="L77" i="3"/>
  <c r="P77" i="3" s="1"/>
  <c r="L79" i="3"/>
  <c r="P79" i="3" s="1"/>
  <c r="L81" i="3"/>
  <c r="L82" i="3"/>
  <c r="P82" i="3" s="1"/>
  <c r="L42" i="3"/>
  <c r="L44" i="3"/>
  <c r="P44" i="3" s="1"/>
  <c r="L41" i="3"/>
  <c r="P41" i="3" s="1"/>
  <c r="L43" i="3"/>
  <c r="P43" i="3" s="1"/>
  <c r="L46" i="3"/>
  <c r="P46" i="3" s="1"/>
  <c r="L45" i="3"/>
  <c r="M14" i="3"/>
  <c r="H14" i="3"/>
  <c r="I14" i="3"/>
  <c r="L14" i="3"/>
  <c r="O145" i="3"/>
  <c r="L12" i="3" s="1"/>
  <c r="N145" i="3"/>
  <c r="K12" i="3" s="1"/>
  <c r="J145" i="3"/>
  <c r="I12" i="3" s="1"/>
  <c r="I145" i="3"/>
  <c r="H12" i="3" s="1"/>
  <c r="M12" i="3"/>
  <c r="L139" i="3"/>
  <c r="P139" i="3" s="1"/>
  <c r="L141" i="3"/>
  <c r="P141" i="3" s="1"/>
  <c r="L138" i="3"/>
  <c r="P138" i="3" s="1"/>
  <c r="L140" i="3"/>
  <c r="P140" i="3" s="1"/>
  <c r="L136" i="3"/>
  <c r="P136" i="3" s="1"/>
  <c r="L134" i="3"/>
  <c r="P134" i="3" s="1"/>
  <c r="L133" i="3"/>
  <c r="P133" i="3" s="1"/>
  <c r="L13" i="3"/>
  <c r="K13" i="3"/>
  <c r="I13" i="3"/>
  <c r="H13" i="3"/>
  <c r="M13" i="3"/>
  <c r="L67" i="3"/>
  <c r="P67" i="3" s="1"/>
  <c r="L64" i="3"/>
  <c r="P64" i="3" s="1"/>
  <c r="L63" i="3"/>
  <c r="P63" i="3" s="1"/>
  <c r="L61" i="3"/>
  <c r="P61" i="3" s="1"/>
  <c r="L62" i="3"/>
  <c r="P62" i="3" s="1"/>
  <c r="O163" i="3"/>
  <c r="L9" i="3" s="1"/>
  <c r="N163" i="3"/>
  <c r="K9" i="3" s="1"/>
  <c r="J163" i="3"/>
  <c r="I9" i="3" s="1"/>
  <c r="I163" i="3"/>
  <c r="H9" i="3" s="1"/>
  <c r="M9" i="3"/>
  <c r="L157" i="3"/>
  <c r="P157" i="3" s="1"/>
  <c r="L159" i="3"/>
  <c r="P159" i="3" s="1"/>
  <c r="L155" i="3"/>
  <c r="P155" i="3" s="1"/>
  <c r="L152" i="3"/>
  <c r="P152" i="3" s="1"/>
  <c r="L154" i="3"/>
  <c r="P154" i="3" s="1"/>
  <c r="L153" i="3"/>
  <c r="P153" i="3" s="1"/>
  <c r="L151" i="3"/>
  <c r="P151" i="3" s="1"/>
  <c r="P81" i="3" l="1"/>
  <c r="L89" i="3"/>
  <c r="P45" i="3"/>
  <c r="L51" i="3"/>
  <c r="P42" i="3"/>
  <c r="F10" i="3"/>
  <c r="L126" i="3"/>
  <c r="F14" i="3"/>
  <c r="F13" i="3"/>
  <c r="F11" i="3"/>
  <c r="L145" i="3"/>
  <c r="F12" i="3"/>
  <c r="F9" i="3"/>
  <c r="L71" i="3"/>
  <c r="L163" i="3"/>
  <c r="L8" i="3"/>
  <c r="K8" i="3"/>
  <c r="I8" i="3"/>
  <c r="H8" i="3"/>
  <c r="M8" i="3"/>
  <c r="L103" i="3"/>
  <c r="P103" i="3" s="1"/>
  <c r="L100" i="3"/>
  <c r="P100" i="3" s="1"/>
  <c r="L101" i="3"/>
  <c r="P101" i="3" s="1"/>
  <c r="L97" i="3"/>
  <c r="P97" i="3" s="1"/>
  <c r="L102" i="3"/>
  <c r="P102" i="3" s="1"/>
  <c r="L95" i="3"/>
  <c r="L96" i="3"/>
  <c r="P96" i="3" s="1"/>
  <c r="L107" i="3" l="1"/>
  <c r="P95" i="3"/>
  <c r="F8" i="3"/>
  <c r="D248" i="5"/>
  <c r="D242" i="5"/>
  <c r="D236" i="5"/>
  <c r="V101" i="5"/>
  <c r="K10" i="5" s="1"/>
  <c r="U101" i="5"/>
  <c r="J10" i="5" s="1"/>
  <c r="R101" i="5"/>
  <c r="Q101" i="5"/>
  <c r="F10" i="5" s="1"/>
  <c r="O101" i="5"/>
  <c r="L10" i="5" s="1"/>
  <c r="J101" i="5"/>
  <c r="I101" i="5"/>
  <c r="F101" i="5"/>
  <c r="H17" i="5" s="1"/>
  <c r="E101" i="5"/>
  <c r="F17" i="5" s="1"/>
  <c r="C101" i="5"/>
  <c r="L17" i="5" s="1"/>
  <c r="T100" i="5"/>
  <c r="H100" i="5"/>
  <c r="T99" i="5"/>
  <c r="H99" i="5"/>
  <c r="T98" i="5"/>
  <c r="H98" i="5"/>
  <c r="T97" i="5"/>
  <c r="T96" i="5"/>
  <c r="H96" i="5"/>
  <c r="T95" i="5"/>
  <c r="H95" i="5"/>
  <c r="T94" i="5"/>
  <c r="H94" i="5"/>
  <c r="T93" i="5"/>
  <c r="H93" i="5"/>
  <c r="T92" i="5"/>
  <c r="H92" i="5"/>
  <c r="T91" i="5"/>
  <c r="H91" i="5"/>
  <c r="T90" i="5"/>
  <c r="H90" i="5"/>
  <c r="T89" i="5"/>
  <c r="H89" i="5"/>
  <c r="V85" i="5"/>
  <c r="K8" i="5" s="1"/>
  <c r="U85" i="5"/>
  <c r="R85" i="5"/>
  <c r="Q85" i="5"/>
  <c r="F8" i="5" s="1"/>
  <c r="O85" i="5"/>
  <c r="J85" i="5"/>
  <c r="I85" i="5"/>
  <c r="J13" i="5" s="1"/>
  <c r="F85" i="5"/>
  <c r="H13" i="5" s="1"/>
  <c r="E85" i="5"/>
  <c r="F13" i="5" s="1"/>
  <c r="C85" i="5"/>
  <c r="T84" i="5"/>
  <c r="H84" i="5"/>
  <c r="T83" i="5"/>
  <c r="H83" i="5"/>
  <c r="T82" i="5"/>
  <c r="H82" i="5"/>
  <c r="T81" i="5"/>
  <c r="H81" i="5"/>
  <c r="T80" i="5"/>
  <c r="H80" i="5"/>
  <c r="T79" i="5"/>
  <c r="H79" i="5"/>
  <c r="T78" i="5"/>
  <c r="H78" i="5"/>
  <c r="T77" i="5"/>
  <c r="H77" i="5"/>
  <c r="T76" i="5"/>
  <c r="H76" i="5"/>
  <c r="T75" i="5"/>
  <c r="H75" i="5"/>
  <c r="T74" i="5"/>
  <c r="H74" i="5"/>
  <c r="T73" i="5"/>
  <c r="H73" i="5"/>
  <c r="V69" i="5"/>
  <c r="K9" i="5" s="1"/>
  <c r="U69" i="5"/>
  <c r="J9" i="5" s="1"/>
  <c r="R69" i="5"/>
  <c r="Q69" i="5"/>
  <c r="O69" i="5"/>
  <c r="J69" i="5"/>
  <c r="K16" i="5" s="1"/>
  <c r="I69" i="5"/>
  <c r="F69" i="5"/>
  <c r="E69" i="5"/>
  <c r="F16" i="5" s="1"/>
  <c r="C16" i="5" s="1"/>
  <c r="C69" i="5"/>
  <c r="L16" i="5" s="1"/>
  <c r="T68" i="5"/>
  <c r="H68" i="5"/>
  <c r="T67" i="5"/>
  <c r="H67" i="5"/>
  <c r="T66" i="5"/>
  <c r="T65" i="5"/>
  <c r="H65" i="5"/>
  <c r="T64" i="5"/>
  <c r="H64" i="5"/>
  <c r="T63" i="5"/>
  <c r="H63" i="5"/>
  <c r="T62" i="5"/>
  <c r="H62" i="5"/>
  <c r="T61" i="5"/>
  <c r="H61" i="5"/>
  <c r="T60" i="5"/>
  <c r="H60" i="5"/>
  <c r="T59" i="5"/>
  <c r="H59" i="5"/>
  <c r="T58" i="5"/>
  <c r="H58" i="5"/>
  <c r="T57" i="5"/>
  <c r="H57" i="5"/>
  <c r="V51" i="5"/>
  <c r="K12" i="5" s="1"/>
  <c r="U51" i="5"/>
  <c r="R51" i="5"/>
  <c r="Q51" i="5"/>
  <c r="F12" i="5" s="1"/>
  <c r="O51" i="5"/>
  <c r="L12" i="5" s="1"/>
  <c r="J51" i="5"/>
  <c r="I51" i="5"/>
  <c r="F51" i="5"/>
  <c r="H11" i="5" s="1"/>
  <c r="E51" i="5"/>
  <c r="F11" i="5" s="1"/>
  <c r="C11" i="5" s="1"/>
  <c r="C51" i="5"/>
  <c r="T50" i="5"/>
  <c r="H50" i="5"/>
  <c r="T49" i="5"/>
  <c r="H49" i="5"/>
  <c r="T48" i="5"/>
  <c r="H48" i="5"/>
  <c r="H47" i="5"/>
  <c r="T46" i="5"/>
  <c r="H46" i="5"/>
  <c r="T45" i="5"/>
  <c r="H45" i="5"/>
  <c r="T44" i="5"/>
  <c r="H44" i="5"/>
  <c r="T43" i="5"/>
  <c r="H43" i="5"/>
  <c r="T42" i="5"/>
  <c r="H42" i="5"/>
  <c r="T41" i="5"/>
  <c r="H41" i="5"/>
  <c r="T40" i="5"/>
  <c r="H40" i="5"/>
  <c r="T39" i="5"/>
  <c r="H39" i="5"/>
  <c r="V35" i="5"/>
  <c r="U35" i="5"/>
  <c r="J15" i="5" s="1"/>
  <c r="R35" i="5"/>
  <c r="H15" i="5" s="1"/>
  <c r="Q35" i="5"/>
  <c r="F15" i="5" s="1"/>
  <c r="C15" i="5" s="1"/>
  <c r="O35" i="5"/>
  <c r="L15" i="5" s="1"/>
  <c r="J35" i="5"/>
  <c r="I35" i="5"/>
  <c r="F35" i="5"/>
  <c r="E35" i="5"/>
  <c r="F14" i="5" s="1"/>
  <c r="C35" i="5"/>
  <c r="T34" i="5"/>
  <c r="H34" i="5"/>
  <c r="T33" i="5"/>
  <c r="H33" i="5"/>
  <c r="T32" i="5"/>
  <c r="H32" i="5"/>
  <c r="T31" i="5"/>
  <c r="T30" i="5"/>
  <c r="H30" i="5"/>
  <c r="T29" i="5"/>
  <c r="H29" i="5"/>
  <c r="T28" i="5"/>
  <c r="H28" i="5"/>
  <c r="T27" i="5"/>
  <c r="H27" i="5"/>
  <c r="T26" i="5"/>
  <c r="H26" i="5"/>
  <c r="T25" i="5"/>
  <c r="H25" i="5"/>
  <c r="T24" i="5"/>
  <c r="H24" i="5"/>
  <c r="T23" i="5"/>
  <c r="H23" i="5"/>
  <c r="K17" i="5"/>
  <c r="J17" i="5"/>
  <c r="J16" i="5"/>
  <c r="H16" i="5"/>
  <c r="K15" i="5"/>
  <c r="L14" i="5"/>
  <c r="K14" i="5"/>
  <c r="J14" i="5"/>
  <c r="H14" i="5"/>
  <c r="L13" i="5"/>
  <c r="K13" i="5"/>
  <c r="J12" i="5"/>
  <c r="H12" i="5"/>
  <c r="L11" i="5"/>
  <c r="K11" i="5"/>
  <c r="J11" i="5"/>
  <c r="H10" i="5"/>
  <c r="L9" i="5"/>
  <c r="H9" i="5"/>
  <c r="F9" i="5"/>
  <c r="C9" i="5"/>
  <c r="L8" i="5"/>
  <c r="J8" i="5"/>
  <c r="H8" i="5"/>
  <c r="C13" i="5" l="1"/>
  <c r="C17" i="5"/>
  <c r="C12" i="5"/>
  <c r="C14" i="5"/>
  <c r="J18" i="5"/>
  <c r="C10" i="5"/>
  <c r="L18" i="5"/>
  <c r="K18" i="5"/>
  <c r="C8" i="5"/>
  <c r="F18" i="5"/>
  <c r="H18" i="5"/>
  <c r="J50" i="2" l="1"/>
  <c r="I50" i="2"/>
  <c r="F50" i="2"/>
  <c r="E50" i="2"/>
  <c r="C50" i="2"/>
  <c r="T39" i="2" l="1"/>
  <c r="V66" i="2" l="1"/>
  <c r="U66" i="2"/>
  <c r="R66" i="2"/>
  <c r="O66" i="2"/>
  <c r="Q66" i="2"/>
  <c r="T89" i="2" l="1"/>
  <c r="H79" i="2" l="1"/>
  <c r="T113" i="2" l="1"/>
  <c r="T91" i="2" l="1"/>
  <c r="H62" i="2" l="1"/>
  <c r="C66" i="2"/>
  <c r="H80" i="2" l="1"/>
  <c r="H113" i="2" l="1"/>
  <c r="H74" i="2" l="1"/>
  <c r="H78" i="2"/>
  <c r="H77" i="2"/>
  <c r="H76" i="2"/>
  <c r="H75" i="2"/>
  <c r="H73" i="2"/>
  <c r="H72" i="2"/>
  <c r="H111" i="2" l="1"/>
  <c r="H112" i="2"/>
  <c r="H60" i="2" l="1"/>
  <c r="O84" i="2" l="1"/>
  <c r="O50" i="2"/>
  <c r="J84" i="2" l="1"/>
  <c r="I84" i="2"/>
  <c r="F84" i="2"/>
  <c r="E84" i="2"/>
  <c r="C84" i="2" l="1"/>
  <c r="T75" i="2" l="1"/>
  <c r="H61" i="2" l="1"/>
  <c r="H58" i="2"/>
  <c r="H57" i="2"/>
  <c r="H59" i="2"/>
  <c r="T108" i="2" l="1"/>
  <c r="H43" i="2" l="1"/>
  <c r="T107" i="2" l="1"/>
  <c r="H107" i="2" l="1"/>
  <c r="H117" i="2" l="1"/>
  <c r="H99" i="2"/>
  <c r="H83" i="2"/>
  <c r="T55" i="2" l="1"/>
  <c r="T112" i="2" l="1"/>
  <c r="H88" i="2" l="1"/>
  <c r="H55" i="2" l="1"/>
  <c r="Q84" i="2" l="1"/>
  <c r="F8" i="2" s="1"/>
  <c r="T44" i="2" l="1"/>
  <c r="T40" i="2" l="1"/>
  <c r="V50" i="2" l="1"/>
  <c r="U50" i="2"/>
  <c r="R50" i="2"/>
  <c r="Q50" i="2"/>
  <c r="T38" i="2" l="1"/>
  <c r="H39" i="2" l="1"/>
  <c r="V118" i="2" l="1"/>
  <c r="K10" i="2" s="1"/>
  <c r="U118" i="2"/>
  <c r="J10" i="2" s="1"/>
  <c r="R118" i="2"/>
  <c r="H10" i="2" s="1"/>
  <c r="Q118" i="2"/>
  <c r="F10" i="2" s="1"/>
  <c r="O118" i="2"/>
  <c r="L10" i="2" s="1"/>
  <c r="T117" i="2"/>
  <c r="T116" i="2"/>
  <c r="T115" i="2"/>
  <c r="T110" i="2"/>
  <c r="T111" i="2"/>
  <c r="T109" i="2"/>
  <c r="T114" i="2"/>
  <c r="T106" i="2"/>
  <c r="C10" i="2" l="1"/>
  <c r="T57" i="2" l="1"/>
  <c r="H109" i="2" l="1"/>
  <c r="T41" i="2" l="1"/>
  <c r="T45" i="2"/>
  <c r="T46" i="2"/>
  <c r="T93" i="2" l="1"/>
  <c r="T95" i="2"/>
  <c r="T96" i="2"/>
  <c r="C118" i="2" l="1"/>
  <c r="L17" i="2" s="1"/>
  <c r="C100" i="2"/>
  <c r="L15" i="2" s="1"/>
  <c r="L16" i="2"/>
  <c r="J118" i="2" l="1"/>
  <c r="K17" i="2" s="1"/>
  <c r="I118" i="2"/>
  <c r="J17" i="2" s="1"/>
  <c r="F118" i="2"/>
  <c r="H17" i="2" s="1"/>
  <c r="E118" i="2"/>
  <c r="F17" i="2" s="1"/>
  <c r="H116" i="2"/>
  <c r="H115" i="2"/>
  <c r="H110" i="2"/>
  <c r="H108" i="2"/>
  <c r="H106" i="2"/>
  <c r="C17" i="2" l="1"/>
  <c r="H38" i="2"/>
  <c r="H41" i="2"/>
  <c r="H40" i="2"/>
  <c r="H42" i="2"/>
  <c r="H45" i="2"/>
  <c r="H44" i="2"/>
  <c r="H47" i="2"/>
  <c r="H48" i="2"/>
  <c r="H49" i="2"/>
  <c r="L14" i="2"/>
  <c r="L13" i="2" l="1"/>
  <c r="T61" i="2" l="1"/>
  <c r="T60" i="2"/>
  <c r="T80" i="2" l="1"/>
  <c r="T79" i="2" l="1"/>
  <c r="T76" i="2"/>
  <c r="T78" i="2"/>
  <c r="T77" i="2"/>
  <c r="T72" i="2"/>
  <c r="T74" i="2"/>
  <c r="T73" i="2"/>
  <c r="H97" i="2" l="1"/>
  <c r="H63" i="2"/>
  <c r="T94" i="2" l="1"/>
  <c r="T88" i="2"/>
  <c r="T92" i="2"/>
  <c r="T90" i="2"/>
  <c r="T43" i="2" l="1"/>
  <c r="J100" i="2" l="1"/>
  <c r="I100" i="2"/>
  <c r="V100" i="2"/>
  <c r="U100" i="2"/>
  <c r="V84" i="2"/>
  <c r="U84" i="2"/>
  <c r="K9" i="2" l="1"/>
  <c r="J9" i="2"/>
  <c r="R100" i="2"/>
  <c r="H9" i="2" s="1"/>
  <c r="Q100" i="2"/>
  <c r="F9" i="2" s="1"/>
  <c r="O100" i="2"/>
  <c r="L9" i="2" s="1"/>
  <c r="T99" i="2"/>
  <c r="T98" i="2"/>
  <c r="T97" i="2"/>
  <c r="H54" i="2"/>
  <c r="H56" i="2"/>
  <c r="C9" i="2" l="1"/>
  <c r="F100" i="2" l="1"/>
  <c r="H15" i="2" s="1"/>
  <c r="E100" i="2"/>
  <c r="F15" i="2" s="1"/>
  <c r="F66" i="2"/>
  <c r="H65" i="2"/>
  <c r="E66" i="2"/>
  <c r="F13" i="2"/>
  <c r="H13" i="2"/>
  <c r="T83" i="2"/>
  <c r="R84" i="2"/>
  <c r="H8" i="2" s="1"/>
  <c r="T65" i="2"/>
  <c r="T48" i="2" l="1"/>
  <c r="T47" i="2"/>
  <c r="L11" i="2" l="1"/>
  <c r="L8" i="2"/>
  <c r="L12" i="2"/>
  <c r="L18" i="2" l="1"/>
  <c r="H96" i="2"/>
  <c r="T49" i="2" l="1"/>
  <c r="T42" i="2"/>
  <c r="T82" i="2"/>
  <c r="T81" i="2"/>
  <c r="H94" i="2" l="1"/>
  <c r="H93" i="2"/>
  <c r="H95" i="2"/>
  <c r="T59" i="2" l="1"/>
  <c r="D271" i="2" l="1"/>
  <c r="D265" i="2" l="1"/>
  <c r="D259" i="2"/>
  <c r="K14" i="2" l="1"/>
  <c r="J14" i="2"/>
  <c r="H14" i="2"/>
  <c r="F14" i="2"/>
  <c r="C14" i="2" l="1"/>
  <c r="H91" i="2" l="1"/>
  <c r="H90" i="2"/>
  <c r="H92" i="2"/>
  <c r="H89" i="2"/>
  <c r="K16" i="2" l="1"/>
  <c r="J16" i="2"/>
  <c r="H16" i="2"/>
  <c r="F16" i="2"/>
  <c r="C16" i="2" l="1"/>
  <c r="H82" i="2"/>
  <c r="C8" i="2" l="1"/>
  <c r="H64" i="2" l="1"/>
  <c r="H98" i="2"/>
  <c r="J66" i="2" l="1"/>
  <c r="K11" i="2" s="1"/>
  <c r="I66" i="2"/>
  <c r="J11" i="2" s="1"/>
  <c r="H11" i="2"/>
  <c r="F11" i="2"/>
  <c r="C11" i="2" l="1"/>
  <c r="K13" i="2"/>
  <c r="C13" i="2" l="1"/>
  <c r="K12" i="2" l="1"/>
  <c r="J12" i="2"/>
  <c r="H12" i="2"/>
  <c r="H18" i="2" s="1"/>
  <c r="F12" i="2"/>
  <c r="F18" i="2" s="1"/>
  <c r="T64" i="2"/>
  <c r="C12" i="2" l="1"/>
  <c r="J13" i="2"/>
  <c r="K8" i="2" l="1"/>
  <c r="J8" i="2"/>
  <c r="K15" i="2" l="1"/>
  <c r="K18" i="2" s="1"/>
  <c r="J15" i="2"/>
  <c r="J18" i="2" s="1"/>
  <c r="T63" i="2"/>
  <c r="T54" i="2"/>
  <c r="T58" i="2"/>
  <c r="T56" i="2"/>
  <c r="C15" i="2" l="1"/>
  <c r="I36" i="1"/>
  <c r="I37" i="1"/>
  <c r="I34" i="1"/>
  <c r="U18" i="1"/>
  <c r="I35" i="1" l="1"/>
  <c r="I32" i="1"/>
  <c r="I30" i="1"/>
  <c r="I29" i="1"/>
  <c r="U35" i="1"/>
  <c r="U34" i="1"/>
  <c r="U36" i="1"/>
  <c r="I49" i="1"/>
  <c r="I48" i="1"/>
  <c r="I47" i="1"/>
  <c r="I46" i="1"/>
  <c r="I45" i="1"/>
  <c r="I44" i="1"/>
  <c r="I43" i="1"/>
  <c r="K53" i="1"/>
  <c r="L6" i="1"/>
  <c r="J53" i="1"/>
  <c r="K6" i="1" s="1"/>
  <c r="G53" i="1"/>
  <c r="F6" i="1" s="1"/>
  <c r="F53" i="1"/>
  <c r="D6" i="1"/>
  <c r="I33" i="1"/>
  <c r="I31" i="1"/>
  <c r="U33" i="1"/>
  <c r="U32" i="1"/>
  <c r="U31" i="1"/>
  <c r="U30" i="1"/>
  <c r="U29" i="1"/>
  <c r="U23" i="1"/>
  <c r="U22" i="1"/>
  <c r="U21" i="1"/>
  <c r="U20" i="1"/>
  <c r="U19" i="1"/>
  <c r="U17" i="1"/>
  <c r="U16" i="1"/>
  <c r="U15" i="1"/>
  <c r="I20" i="1"/>
  <c r="I19" i="1"/>
  <c r="I18" i="1"/>
  <c r="I21" i="1"/>
  <c r="I15" i="1"/>
  <c r="I16" i="1"/>
  <c r="I17" i="1"/>
  <c r="F25" i="1"/>
  <c r="D8" i="1" s="1"/>
  <c r="G25" i="1"/>
  <c r="F8" i="1" s="1"/>
  <c r="J25" i="1"/>
  <c r="K8" i="1" s="1"/>
  <c r="K25" i="1"/>
  <c r="L8" i="1" s="1"/>
  <c r="R25" i="1"/>
  <c r="D10" i="1" s="1"/>
  <c r="S25" i="1"/>
  <c r="F10" i="1" s="1"/>
  <c r="V25" i="1"/>
  <c r="K10" i="1" s="1"/>
  <c r="W25" i="1"/>
  <c r="L10" i="1" s="1"/>
  <c r="F39" i="1"/>
  <c r="D7" i="1" s="1"/>
  <c r="G39" i="1"/>
  <c r="F7" i="1" s="1"/>
  <c r="J39" i="1"/>
  <c r="K7" i="1" s="1"/>
  <c r="K39" i="1"/>
  <c r="L7" i="1" s="1"/>
  <c r="R39" i="1"/>
  <c r="D9" i="1" s="1"/>
  <c r="S39" i="1"/>
  <c r="F9" i="1" s="1"/>
  <c r="V39" i="1"/>
  <c r="K9" i="1" s="1"/>
  <c r="M9" i="1" s="1"/>
  <c r="W39" i="1"/>
  <c r="L9" i="1" s="1"/>
  <c r="M8" i="1" l="1"/>
  <c r="M7" i="1"/>
  <c r="M10" i="1"/>
  <c r="G7" i="1"/>
  <c r="G8" i="1"/>
  <c r="G9" i="1"/>
  <c r="G10" i="1"/>
  <c r="F11" i="1"/>
  <c r="G6" i="1"/>
  <c r="K11" i="1"/>
  <c r="M6" i="1"/>
  <c r="L11" i="1"/>
  <c r="D11" i="1"/>
</calcChain>
</file>

<file path=xl/sharedStrings.xml><?xml version="1.0" encoding="utf-8"?>
<sst xmlns="http://schemas.openxmlformats.org/spreadsheetml/2006/main" count="1375" uniqueCount="440">
  <si>
    <t xml:space="preserve"> </t>
  </si>
  <si>
    <t>MATCHES</t>
  </si>
  <si>
    <t>LAST</t>
  </si>
  <si>
    <t>GAMES</t>
  </si>
  <si>
    <t>W</t>
  </si>
  <si>
    <t>-</t>
  </si>
  <si>
    <t>L</t>
  </si>
  <si>
    <t>PCT</t>
  </si>
  <si>
    <t>WEEK</t>
  </si>
  <si>
    <t>Home Location</t>
  </si>
  <si>
    <t>Gilligans Bar and Grill</t>
  </si>
  <si>
    <t>MATCH</t>
  </si>
  <si>
    <t>TOTAL</t>
  </si>
  <si>
    <t>GAME</t>
  </si>
  <si>
    <t>S/L</t>
  </si>
  <si>
    <t>#</t>
  </si>
  <si>
    <t xml:space="preserve"> Bruce Lenker</t>
  </si>
  <si>
    <t xml:space="preserve"> Jim Roberts</t>
  </si>
  <si>
    <t xml:space="preserve"> Mike Bretz</t>
  </si>
  <si>
    <t xml:space="preserve"> Tom Wilson</t>
  </si>
  <si>
    <t xml:space="preserve"> Jess Cassner</t>
  </si>
  <si>
    <t xml:space="preserve"> Jason Wert</t>
  </si>
  <si>
    <t xml:space="preserve"> team</t>
  </si>
  <si>
    <t xml:space="preserve"> Carl Little</t>
  </si>
  <si>
    <t xml:space="preserve"> Jesse Carst</t>
  </si>
  <si>
    <t xml:space="preserve"> Kelly Traverso</t>
  </si>
  <si>
    <t>Mulligans Derry Street Pub</t>
  </si>
  <si>
    <t xml:space="preserve"> Joe Herbeck</t>
  </si>
  <si>
    <t xml:space="preserve"> John Hoffman</t>
  </si>
  <si>
    <t>The Firm</t>
  </si>
  <si>
    <t xml:space="preserve"> Craig Meck</t>
  </si>
  <si>
    <t xml:space="preserve"> Clarence Marsh, CPT</t>
  </si>
  <si>
    <t xml:space="preserve"> Justin Nelson, CPT</t>
  </si>
  <si>
    <t>Chicks #3</t>
  </si>
  <si>
    <t xml:space="preserve"> Clint Etnoyer</t>
  </si>
  <si>
    <t xml:space="preserve"> Porus Irani</t>
  </si>
  <si>
    <t xml:space="preserve"> Will Etnoyer, Jr.</t>
  </si>
  <si>
    <t xml:space="preserve"> Traci Yanich</t>
  </si>
  <si>
    <t xml:space="preserve"> Ed Kelly</t>
  </si>
  <si>
    <t>Hustlers &amp; Babes</t>
  </si>
  <si>
    <t xml:space="preserve"> Kerrin Lutz</t>
  </si>
  <si>
    <t xml:space="preserve"> Bill Etnoyer, Sr.</t>
  </si>
  <si>
    <t>Chicks Hummelstown Tavern</t>
  </si>
  <si>
    <t xml:space="preserve"> Bill Farnsworth</t>
  </si>
  <si>
    <t>Mulligans on Derry</t>
  </si>
  <si>
    <t xml:space="preserve"> Ricky Johnson</t>
  </si>
  <si>
    <t xml:space="preserve"> Todd Aeppli, Jr.</t>
  </si>
  <si>
    <t xml:space="preserve"> Tim Witmyer, CPT</t>
  </si>
  <si>
    <t xml:space="preserve"> Ben Noss</t>
  </si>
  <si>
    <t xml:space="preserve"> Jeremy Clugston</t>
  </si>
  <si>
    <t xml:space="preserve"> Jason Kochenour</t>
  </si>
  <si>
    <t xml:space="preserve"> John Hedgepath</t>
  </si>
  <si>
    <t>New Team</t>
  </si>
  <si>
    <t xml:space="preserve"> Ed Kearney</t>
  </si>
  <si>
    <t xml:space="preserve"> Amanda Reiff</t>
  </si>
  <si>
    <t xml:space="preserve"> Chris Pupo</t>
  </si>
  <si>
    <t xml:space="preserve"> Andrew Betts</t>
  </si>
  <si>
    <t xml:space="preserve"> Kevin Miller</t>
  </si>
  <si>
    <t xml:space="preserve"> Mary Ellen Kable</t>
  </si>
  <si>
    <t>0457</t>
  </si>
  <si>
    <t>0475</t>
  </si>
  <si>
    <t>0547</t>
  </si>
  <si>
    <t>0839</t>
  </si>
  <si>
    <t>0809</t>
  </si>
  <si>
    <t>0825</t>
  </si>
  <si>
    <t>Break &amp; Runs Last Week</t>
  </si>
  <si>
    <t>John Hedgepath</t>
  </si>
  <si>
    <t>Ricky Johnson</t>
  </si>
  <si>
    <t>Week 2 - 11/5/13</t>
  </si>
  <si>
    <t>2-3</t>
  </si>
  <si>
    <t>3-2</t>
  </si>
  <si>
    <t>Bye</t>
  </si>
  <si>
    <t>Break &amp; Run Leaders For The Session</t>
  </si>
  <si>
    <t xml:space="preserve"> Ken McPherson</t>
  </si>
  <si>
    <t xml:space="preserve"> Tobe Toberman</t>
  </si>
  <si>
    <t xml:space="preserve"> Betsy Goodman</t>
  </si>
  <si>
    <t xml:space="preserve"> Open Stats</t>
  </si>
  <si>
    <t>The Pour House</t>
  </si>
  <si>
    <t>Middletown Moose</t>
  </si>
  <si>
    <t xml:space="preserve"> Jonathan Searfoss</t>
  </si>
  <si>
    <t xml:space="preserve"> Brian Crow, CPT</t>
  </si>
  <si>
    <r>
      <rPr>
        <b/>
        <sz val="10"/>
        <color rgb="FF0000CC"/>
        <rFont val="Arial"/>
        <family val="2"/>
      </rPr>
      <t>Please be considerate of the players who are shooting the match.</t>
    </r>
    <r>
      <rPr>
        <sz val="10"/>
        <rFont val="Arial"/>
        <family val="2"/>
      </rPr>
      <t xml:space="preserve">  If a player fouls, it is the responsibility of his/her</t>
    </r>
  </si>
  <si>
    <r>
      <t xml:space="preserve">opponent to call the foul.  The teammates who aren't shooting the match have </t>
    </r>
    <r>
      <rPr>
        <b/>
        <u/>
        <sz val="10"/>
        <rFont val="Arial"/>
        <family val="2"/>
      </rPr>
      <t>no right</t>
    </r>
    <r>
      <rPr>
        <sz val="10"/>
        <rFont val="Arial"/>
        <family val="2"/>
      </rPr>
      <t xml:space="preserve"> to tell their player that the opponent</t>
    </r>
  </si>
  <si>
    <r>
      <rPr>
        <b/>
        <sz val="10"/>
        <color rgb="FF0000CC"/>
        <rFont val="Arial"/>
        <family val="2"/>
      </rPr>
      <t>Helpful Tip</t>
    </r>
    <r>
      <rPr>
        <sz val="10"/>
        <rFont val="Arial"/>
        <family val="2"/>
      </rPr>
      <t xml:space="preserve">:  </t>
    </r>
    <r>
      <rPr>
        <i/>
        <sz val="10"/>
        <rFont val="Arial"/>
        <family val="2"/>
      </rPr>
      <t>Smartphones with slow motion video capabilities will take the "guesswork" out.</t>
    </r>
  </si>
  <si>
    <t>MVP Rules -  8 total matches required to win MVP (This division,this session)</t>
  </si>
  <si>
    <t>Best Match win percentage will determine the winner.  In the event of a tie, tiebreakers are as follows…</t>
  </si>
  <si>
    <r>
      <t xml:space="preserve">1) Most Matches played.  2) Head to Head.  </t>
    </r>
    <r>
      <rPr>
        <b/>
        <u/>
        <sz val="10"/>
        <color rgb="FF0000CC"/>
        <rFont val="Arial"/>
        <family val="2"/>
      </rPr>
      <t>*3) Average win/loss margin per match</t>
    </r>
    <r>
      <rPr>
        <u/>
        <sz val="10"/>
        <color rgb="FF0000CC"/>
        <rFont val="Arial"/>
        <family val="2"/>
      </rPr>
      <t xml:space="preserve"> </t>
    </r>
    <r>
      <rPr>
        <u/>
        <sz val="10"/>
        <rFont val="Arial"/>
        <family val="2"/>
      </rPr>
      <t xml:space="preserve"> </t>
    </r>
  </si>
  <si>
    <t>4) Average Skill Level of Opponent (Strength of Schedule)</t>
  </si>
  <si>
    <r>
      <t xml:space="preserve">Explanation of </t>
    </r>
    <r>
      <rPr>
        <b/>
        <sz val="11"/>
        <color rgb="FF0000CC"/>
        <rFont val="Arial"/>
        <family val="2"/>
      </rPr>
      <t xml:space="preserve">"Average win/loss margin per match" </t>
    </r>
  </si>
  <si>
    <t xml:space="preserve">If a "7" plays a "4" and wins 5-0, the win/loss margin for the "7" for that match is +2 because the "4" </t>
  </si>
  <si>
    <t xml:space="preserve">fell 2 games short of winning the match (since it is a 5-2 race).  If a "7" loses to a "4" 0-2, the win/loss margin </t>
  </si>
  <si>
    <t xml:space="preserve">for the "7" is - (minus) 5 because the "7" fell 5 games short of winning the match. </t>
  </si>
  <si>
    <t xml:space="preserve"> Colleen Shoop</t>
  </si>
  <si>
    <t xml:space="preserve">the teammates of the OFFENDING player should alert THEIR OWN PLAYER that he/she fouled. (Sportsmanship)  </t>
  </si>
  <si>
    <t>If the 2 players disagree that a foul occurred (even after a timout), the ruling is that no foul occurred.</t>
  </si>
  <si>
    <t xml:space="preserve"> Larry Fagan</t>
  </si>
  <si>
    <t xml:space="preserve">fouled.    A timeout can be used to alert a teammate that they believe that the opponent fouled.  </t>
  </si>
  <si>
    <t xml:space="preserve"> Ron Straw</t>
  </si>
  <si>
    <t>If it is decided that a team is forfeiting too many matches which is creating unfairness within</t>
  </si>
  <si>
    <t xml:space="preserve">the division, the league office has the right to remove the team and  create a new schedule </t>
  </si>
  <si>
    <t>for the remainder of the session.</t>
  </si>
  <si>
    <t xml:space="preserve"> John Deasy</t>
  </si>
  <si>
    <t xml:space="preserve">postseason because a "bubble team" received numerous forfeit wins by pure random chance and no skill </t>
  </si>
  <si>
    <t xml:space="preserve">whatsoever.  A full win (1 point) should only be awarded if the match was earned by playing and winning on the  </t>
  </si>
  <si>
    <t>Qualification S/L is where you played a majority of your matches, lower if tied</t>
  </si>
  <si>
    <t xml:space="preserve"> Shelli Searfoss</t>
  </si>
  <si>
    <t xml:space="preserve"> Forfeits</t>
  </si>
  <si>
    <t>Recycling is not permitted in the last 2 weeks of the session.</t>
  </si>
  <si>
    <t xml:space="preserve"> Todd Quigley</t>
  </si>
  <si>
    <t>LAST WEEK</t>
  </si>
  <si>
    <t>Matches</t>
  </si>
  <si>
    <t>Win %</t>
  </si>
  <si>
    <r>
      <t xml:space="preserve">were not paying attention.  </t>
    </r>
    <r>
      <rPr>
        <sz val="10"/>
        <color rgb="FFFF0000"/>
        <rFont val="Arial"/>
        <family val="2"/>
      </rPr>
      <t xml:space="preserve">If a player commits an obvious foul, but the offending player doesn’t realize he/she fouled,  </t>
    </r>
  </si>
  <si>
    <t xml:space="preserve">Players are expected to be " good sports" when committing a foul but are no under obligation to tell the opponent if they </t>
  </si>
  <si>
    <t xml:space="preserve"> Robert Hurt</t>
  </si>
  <si>
    <t xml:space="preserve"> John Linn</t>
  </si>
  <si>
    <t xml:space="preserve">The rationale for this is that it is grossly unfair for teams to play an entire 18 week session and not make the </t>
  </si>
  <si>
    <t>for a forfeit win.   This was put to a vote and the outcome was no change to the existing rule.  --10/31/16</t>
  </si>
  <si>
    <t xml:space="preserve">pool table.  Remember, teams are ranked according to win percentage.  If a team is the beneficiary of a </t>
  </si>
  <si>
    <t xml:space="preserve">forfeit, their named player still gets credit for a "match played" in regards to postseason eligibility.  They </t>
  </si>
  <si>
    <t xml:space="preserve">will not get credit for a "match played" in regards to MVP eligibility and they will not receive credit for a win or </t>
  </si>
  <si>
    <t>a loss for their individual statistics.</t>
  </si>
  <si>
    <t>Handicaps 5.0 and above receive 1 timeout per game.</t>
  </si>
  <si>
    <t>Handicaps 2.5-4.5 receive 2 timeouts per game.</t>
  </si>
  <si>
    <t>MVPs of their skill level category  will receive  a plaque.  The 3 categories are (2.0-3.5), (4.0-5.5), (6.0-7.5)</t>
  </si>
  <si>
    <t xml:space="preserve"> Scott Minnich, CPT</t>
  </si>
  <si>
    <r>
      <rPr>
        <b/>
        <sz val="11"/>
        <color rgb="FF0000FF"/>
        <rFont val="Arial"/>
        <family val="2"/>
      </rPr>
      <t>Timeouts</t>
    </r>
    <r>
      <rPr>
        <sz val="11"/>
        <rFont val="Arial"/>
        <family val="2"/>
      </rPr>
      <t xml:space="preserve"> are not to exceed 1 minute and begin at the time the timeout is called.</t>
    </r>
  </si>
  <si>
    <t>Break And Funs This Week</t>
  </si>
  <si>
    <t>Break And Funs This Session</t>
  </si>
  <si>
    <t xml:space="preserve"> Wade Brodbeck</t>
  </si>
  <si>
    <t>MVP Standings</t>
  </si>
  <si>
    <t>Number in parenthesis is number of matches played under current Skill Level Category</t>
  </si>
  <si>
    <t>* PLEASE CHECK FOR ACCIDENTAL OMISSIONS</t>
  </si>
  <si>
    <t>There may be players NOT mathematically eliminated who aren't listed simply because</t>
  </si>
  <si>
    <t>they would need a LOT of outside help.</t>
  </si>
  <si>
    <t>6.0-7.5 Category</t>
  </si>
  <si>
    <t>Match Win %</t>
  </si>
  <si>
    <t>W/L Margin</t>
  </si>
  <si>
    <t>Avg Opp S/L</t>
  </si>
  <si>
    <t>4.0-5.5  Category</t>
  </si>
  <si>
    <t>Tobe Toberman (7)</t>
  </si>
  <si>
    <t>2.0-3.5 Category</t>
  </si>
  <si>
    <t>Russ Redhead (8)</t>
  </si>
  <si>
    <t>Robert Hurt (8)</t>
  </si>
  <si>
    <t xml:space="preserve"> Pete Radell</t>
  </si>
  <si>
    <t xml:space="preserve"> Nick Ellis</t>
  </si>
  <si>
    <r>
      <t xml:space="preserve">match.  The team that is the beneficiary of a forfeit will receive </t>
    </r>
    <r>
      <rPr>
        <b/>
        <sz val="11"/>
        <color rgb="FFFF0000"/>
        <rFont val="Arial"/>
        <family val="2"/>
      </rPr>
      <t>0.7</t>
    </r>
    <r>
      <rPr>
        <sz val="11"/>
        <rFont val="Arial"/>
        <family val="2"/>
      </rPr>
      <t xml:space="preserve"> wins and</t>
    </r>
    <r>
      <rPr>
        <b/>
        <sz val="11"/>
        <color rgb="FFFF0000"/>
        <rFont val="Arial"/>
        <family val="2"/>
      </rPr>
      <t xml:space="preserve"> 0.3</t>
    </r>
    <r>
      <rPr>
        <sz val="11"/>
        <rFont val="Arial"/>
        <family val="2"/>
      </rPr>
      <t xml:space="preserve"> losses and will not have to pay</t>
    </r>
  </si>
  <si>
    <t xml:space="preserve"> Vince Crone</t>
  </si>
  <si>
    <r>
      <t xml:space="preserve">If the team match is going very quickly, the 5th match does not have to start until 9:40 PM </t>
    </r>
    <r>
      <rPr>
        <sz val="10"/>
        <color rgb="FFFF0000"/>
        <rFont val="Arial"/>
        <family val="2"/>
      </rPr>
      <t>in the event that 1 of the teams</t>
    </r>
  </si>
  <si>
    <t>does not have their 5th player present yet.  If a player leaves early and does not play, the team of that player loses the right</t>
  </si>
  <si>
    <t>to exercise the 9:40 rule to their benefit.</t>
  </si>
  <si>
    <t>Just F.O.C.U.S.</t>
  </si>
  <si>
    <t xml:space="preserve"> Stephanie Ozimac</t>
  </si>
  <si>
    <r>
      <t>Home Team if in</t>
    </r>
    <r>
      <rPr>
        <b/>
        <sz val="12"/>
        <color rgb="FF0000FF"/>
        <rFont val="Arial"/>
        <family val="2"/>
      </rPr>
      <t xml:space="preserve"> CAPS</t>
    </r>
  </si>
  <si>
    <t>Only (1) "7.5"  can play for a team in a given night.</t>
  </si>
  <si>
    <t xml:space="preserve"> Sue Hough</t>
  </si>
  <si>
    <t xml:space="preserve"> Duck Nornhold</t>
  </si>
  <si>
    <t>AVERAGE S/L</t>
  </si>
  <si>
    <t xml:space="preserve"> Penalty Points</t>
  </si>
  <si>
    <t>Just FOCUS</t>
  </si>
  <si>
    <t>Angies</t>
  </si>
  <si>
    <t xml:space="preserve"> Frank Moore, C0-CPT</t>
  </si>
  <si>
    <t xml:space="preserve">Any team that forfeits an individual match will receive 0 points for that match and must still pay the $8 for that </t>
  </si>
  <si>
    <t xml:space="preserve"> Rikki Johnson</t>
  </si>
  <si>
    <t xml:space="preserve"> Kelly Norris</t>
  </si>
  <si>
    <t xml:space="preserve"> Marcia Yost</t>
  </si>
  <si>
    <r>
      <rPr>
        <b/>
        <sz val="10"/>
        <color rgb="FF0000CC"/>
        <rFont val="Arial"/>
        <family val="2"/>
      </rPr>
      <t>RECYCLING (Ghost Rule</t>
    </r>
    <r>
      <rPr>
        <sz val="10"/>
        <rFont val="Arial"/>
        <family val="2"/>
      </rPr>
      <t>):  Each team may recycle 4</t>
    </r>
    <r>
      <rPr>
        <b/>
        <sz val="10"/>
        <color rgb="FF0000FF"/>
        <rFont val="Arial"/>
        <family val="2"/>
      </rPr>
      <t xml:space="preserve"> times</t>
    </r>
    <r>
      <rPr>
        <sz val="10"/>
        <rFont val="Arial"/>
        <family val="2"/>
      </rPr>
      <t xml:space="preserve"> during the session and no more than</t>
    </r>
    <r>
      <rPr>
        <sz val="9"/>
        <rFont val="Arial"/>
        <family val="2"/>
      </rPr>
      <t xml:space="preserve"> once in a given night.</t>
    </r>
  </si>
  <si>
    <t>Recycled player can be any skill level (except "7.5") as long as the "26.0" rule is met.</t>
  </si>
  <si>
    <t>A player may be recycled in back to back matches and can be used at any time and for any reason (including</t>
  </si>
  <si>
    <t xml:space="preserve">if a team has all 9 players present).  The recycling team gets to choose the player to be recycled and does not </t>
  </si>
  <si>
    <t>have to give any advance notice that it may recycle.</t>
  </si>
  <si>
    <t xml:space="preserve"> Brad Saksek</t>
  </si>
  <si>
    <t xml:space="preserve"> John Beaulieu</t>
  </si>
  <si>
    <t xml:space="preserve"> Larry Keefe</t>
  </si>
  <si>
    <t xml:space="preserve"> Kevin Joy</t>
  </si>
  <si>
    <t>Hustlers And Babes</t>
  </si>
  <si>
    <t xml:space="preserve"> Steve Shipp, CPT</t>
  </si>
  <si>
    <r>
      <t xml:space="preserve">AGREEING TO THESE THESE TERMS AND CONDITIONS.  IGNORANCE IS REALLY </t>
    </r>
    <r>
      <rPr>
        <b/>
        <sz val="10.5"/>
        <rFont val="Arial"/>
        <family val="2"/>
      </rPr>
      <t>NOT</t>
    </r>
    <r>
      <rPr>
        <sz val="10.5"/>
        <rFont val="Arial"/>
        <family val="2"/>
      </rPr>
      <t xml:space="preserve"> BLISS.</t>
    </r>
  </si>
  <si>
    <t>PLEASE READ THE BOTTOM OF THIS DOCUMENT. FAILURE TO DO SO DOES NOT EXCUSE ANYONE FROM</t>
  </si>
  <si>
    <t>New players may not be added during the last 3 weeks of the regular session.  Player adds must be approved by the</t>
  </si>
  <si>
    <t>league office and may be denied for any reason and at any time.  The league office may also bring "new" players</t>
  </si>
  <si>
    <t>in at whatever handicap it deems fair.</t>
  </si>
  <si>
    <t xml:space="preserve"> Terry Ballent</t>
  </si>
  <si>
    <t xml:space="preserve">considered postseason.  Players switching to another team during the session must be approved by the league office. </t>
  </si>
  <si>
    <t xml:space="preserve">If a team is a beneficiary of a forfeit win, their named rostered player will get credit for a "match played" in regards   </t>
  </si>
  <si>
    <t>to postseason eligibility, but the match will not count in regards to MVP eligibility.</t>
  </si>
  <si>
    <t>If a player releases (throws or slams) his stick in frustration onto the table that the match is being played,</t>
  </si>
  <si>
    <t>the venues that are kind enough to allow us to use their tables.</t>
  </si>
  <si>
    <t xml:space="preserve">it is a loss of game for unsportsmanlike behavior (even if no balls are contacted).  Players must repect </t>
  </si>
  <si>
    <t>AVG</t>
  </si>
  <si>
    <t>HC</t>
  </si>
  <si>
    <t>Angie's Dogs</t>
  </si>
  <si>
    <t xml:space="preserve">   Angie's Dogs</t>
  </si>
  <si>
    <t xml:space="preserve"> Pete Mavropoulos</t>
  </si>
  <si>
    <t xml:space="preserve"> Kathy Blosser</t>
  </si>
  <si>
    <r>
      <t xml:space="preserve">TEAM </t>
    </r>
    <r>
      <rPr>
        <b/>
        <i/>
        <sz val="10.5"/>
        <color rgb="FF0000CC"/>
        <rFont val="Arial"/>
        <family val="2"/>
      </rPr>
      <t>ROSTERS</t>
    </r>
    <r>
      <rPr>
        <b/>
        <i/>
        <sz val="10.5"/>
        <color rgb="FFFF0000"/>
        <rFont val="Arial"/>
        <family val="2"/>
      </rPr>
      <t xml:space="preserve"> (BELOW) LISTED IN RED ARE MORE THAN $80 IN ARREARS.  PLEASE CALL LEAGUE </t>
    </r>
  </si>
  <si>
    <t>OFFICE TO CHECK IF ELIGIBLE TO PLAY THIS WEEK OR IF THEY WILL BE FORCED TO FORFEIT.</t>
  </si>
  <si>
    <t xml:space="preserve"> Mike Minahan</t>
  </si>
  <si>
    <t>Making Our Luck</t>
  </si>
  <si>
    <t xml:space="preserve"> Miguel Rodriguez</t>
  </si>
  <si>
    <t xml:space="preserve"> Ezequiel Rodriguez </t>
  </si>
  <si>
    <t xml:space="preserve"> Daniel Rodriguez</t>
  </si>
  <si>
    <t xml:space="preserve"> Julio Soriano</t>
  </si>
  <si>
    <t>Heavy Hitters</t>
  </si>
  <si>
    <t xml:space="preserve"> Tammy Norris</t>
  </si>
  <si>
    <t xml:space="preserve"> Patrick Shoop</t>
  </si>
  <si>
    <t xml:space="preserve"> Craig Seilhamer</t>
  </si>
  <si>
    <t xml:space="preserve"> Ken Meslinn Jr</t>
  </si>
  <si>
    <t xml:space="preserve"> Brian Hogentogler</t>
  </si>
  <si>
    <t xml:space="preserve"> Shane Waechter</t>
  </si>
  <si>
    <t xml:space="preserve"> Sean Gallagher</t>
  </si>
  <si>
    <t>Silent Assassins</t>
  </si>
  <si>
    <t>Gilligans on Eisenhower</t>
  </si>
  <si>
    <t xml:space="preserve"> Del Madden, CPT</t>
  </si>
  <si>
    <t xml:space="preserve"> Paul Ramsey</t>
  </si>
  <si>
    <t xml:space="preserve"> Tom Honaker</t>
  </si>
  <si>
    <t xml:space="preserve"> Liz Christian</t>
  </si>
  <si>
    <t xml:space="preserve"> Jim Roberts, CPT</t>
  </si>
  <si>
    <t xml:space="preserve"> Matt Suarez,Co-CPT</t>
  </si>
  <si>
    <t xml:space="preserve"> Rick Boyer</t>
  </si>
  <si>
    <t xml:space="preserve"> Chad Sweisfort</t>
  </si>
  <si>
    <t xml:space="preserve"> Ike Aeppli</t>
  </si>
  <si>
    <t>Benchwarmers</t>
  </si>
  <si>
    <t xml:space="preserve"> Justin Becker</t>
  </si>
  <si>
    <t xml:space="preserve"> James Shafer, Co-Cpt</t>
  </si>
  <si>
    <t xml:space="preserve"> Donnie Mull</t>
  </si>
  <si>
    <t>Beginning with the Summer '22 session, PACS will be adopting the BCA rule regarding "8 on break"…</t>
  </si>
  <si>
    <t>If the 8-ball is pocketed on the break without a foul occuring, the player breaking may</t>
  </si>
  <si>
    <t>a)  have the 8-ball spotted and accept the table in position.</t>
  </si>
  <si>
    <t>b)  have the balls re-racked and break again.</t>
  </si>
  <si>
    <t>If the 8-ball is pocketed on the break and a foul occurs, the "breaker's" inning ends. Opponent may</t>
  </si>
  <si>
    <t>a)  have the 8-ball spotted and take ball in hand.</t>
  </si>
  <si>
    <t>If the 8-ball is pocketed on the break but it is not noticed until after another shot has been taken,</t>
  </si>
  <si>
    <t xml:space="preserve">(regardless of whether or not a ball was pocketed), the game will be replayed with the player who broke </t>
  </si>
  <si>
    <t>the game breaking again.</t>
  </si>
  <si>
    <t xml:space="preserve">A player who meets the minimum number of matches to qualify for postseason must be on the roster </t>
  </si>
  <si>
    <t>they qualified for at session end to play in postseason.</t>
  </si>
  <si>
    <t xml:space="preserve"> Ed Croco,CPT</t>
  </si>
  <si>
    <t xml:space="preserve"> Kevin Marroquin</t>
  </si>
  <si>
    <t xml:space="preserve"> Kyle Gamble</t>
  </si>
  <si>
    <t xml:space="preserve"> Forrest Aeppli, CPT</t>
  </si>
  <si>
    <t xml:space="preserve"> Dan Benson</t>
  </si>
  <si>
    <t xml:space="preserve"> Kevin Bryner</t>
  </si>
  <si>
    <t xml:space="preserve"> Alfredo Cortes</t>
  </si>
  <si>
    <t xml:space="preserve"> Brian Minnich</t>
  </si>
  <si>
    <t xml:space="preserve"> Ellie Heinly, Co-Cpt</t>
  </si>
  <si>
    <t xml:space="preserve"> El Voughs</t>
  </si>
  <si>
    <t xml:space="preserve"> Josh Reynolds</t>
  </si>
  <si>
    <t xml:space="preserve"> Dakota Miller</t>
  </si>
  <si>
    <t xml:space="preserve">Chicks </t>
  </si>
  <si>
    <t xml:space="preserve"> Jay Carey</t>
  </si>
  <si>
    <r>
      <t xml:space="preserve">Players must play a minimum of </t>
    </r>
    <r>
      <rPr>
        <b/>
        <sz val="12"/>
        <color rgb="FFFF0000"/>
        <rFont val="Arial"/>
        <family val="2"/>
      </rPr>
      <t>7</t>
    </r>
    <r>
      <rPr>
        <sz val="10"/>
        <rFont val="Arial"/>
        <family val="2"/>
      </rPr>
      <t xml:space="preserve"> matches in this division</t>
    </r>
    <r>
      <rPr>
        <sz val="10"/>
        <rFont val="Arial"/>
        <family val="2"/>
      </rPr>
      <t xml:space="preserve"> to qualify for postseason . Play-In Matches ARE </t>
    </r>
  </si>
  <si>
    <t>League office reserves the right to bring players who are switching teams in at whatever skill level it deems fair.</t>
  </si>
  <si>
    <t>Example..  Bernie is a 3.0 and went 0-5 for the "Basement Dwellers".  With 4 weeks left in the session, he decides</t>
  </si>
  <si>
    <t>he wants to play for the team that is in first place.  The league office can bring Bernie back on to the first place team</t>
  </si>
  <si>
    <t xml:space="preserve">at whatever skill level it deems necessary in maintaining integrity within the league. </t>
  </si>
  <si>
    <t xml:space="preserve"> Fred Brodbeck</t>
  </si>
  <si>
    <t xml:space="preserve"> Melissa Fazzolari</t>
  </si>
  <si>
    <t>Old Coaly Pub &amp; Grill, Middletown</t>
  </si>
  <si>
    <t xml:space="preserve"> Tim Meise</t>
  </si>
  <si>
    <t>Rack Em Up</t>
  </si>
  <si>
    <t>If Team A names a "Blind" (not literal) player, Team B may name their player and switch it as many times</t>
  </si>
  <si>
    <t>as they wish as long as it is done within the required 5 minutes that they have to start the match.</t>
  </si>
  <si>
    <t>The "breaking" player  may either rack for themselves or may choose to have their opponent rack.</t>
  </si>
  <si>
    <r>
      <t xml:space="preserve">The person </t>
    </r>
    <r>
      <rPr>
        <b/>
        <sz val="10"/>
        <rFont val="Arial"/>
        <family val="2"/>
      </rPr>
      <t>RACKING</t>
    </r>
    <r>
      <rPr>
        <sz val="10"/>
        <rFont val="Arial"/>
        <family val="2"/>
      </rPr>
      <t xml:space="preserve"> may use whichever rack they wish (template, wood, metal, or plastic).</t>
    </r>
  </si>
  <si>
    <t xml:space="preserve">A 2.0 receives 3 timeouts per game.  </t>
  </si>
  <si>
    <t xml:space="preserve"> Crystal Johnson</t>
  </si>
  <si>
    <t xml:space="preserve"> Dave Burd</t>
  </si>
  <si>
    <t xml:space="preserve"> Zach Fleming</t>
  </si>
  <si>
    <t>Rick Boyer</t>
  </si>
  <si>
    <t>Ed Kearney</t>
  </si>
  <si>
    <t>Dave Burd</t>
  </si>
  <si>
    <t>3 Recycles Remaining</t>
  </si>
  <si>
    <t>Fall - Winter   '22                  (Mosconi)</t>
  </si>
  <si>
    <t xml:space="preserve"> Ryan Trafecanty</t>
  </si>
  <si>
    <t>Ron Straw</t>
  </si>
  <si>
    <t>James Shafer</t>
  </si>
  <si>
    <t>Shane Waechter</t>
  </si>
  <si>
    <t>Kevin Bryner</t>
  </si>
  <si>
    <t>Dan Benson</t>
  </si>
  <si>
    <t>Fred Brodbeck</t>
  </si>
  <si>
    <t>2 Recycles Remaining</t>
  </si>
  <si>
    <t>Brian Hogentogler</t>
  </si>
  <si>
    <t xml:space="preserve"> Anthony Cressler, CPT</t>
  </si>
  <si>
    <t xml:space="preserve"> Shane Wingler</t>
  </si>
  <si>
    <t xml:space="preserve"> Sean Grissinger</t>
  </si>
  <si>
    <t xml:space="preserve"> Aaron Neely</t>
  </si>
  <si>
    <t>Kyle Gamble</t>
  </si>
  <si>
    <t>Colleen Shoop</t>
  </si>
  <si>
    <t>Larry Fagan</t>
  </si>
  <si>
    <t xml:space="preserve"> Tim Witmyer</t>
  </si>
  <si>
    <t>Jonathon Searfoss</t>
  </si>
  <si>
    <t>Terry Ballent</t>
  </si>
  <si>
    <t xml:space="preserve"> Raul Vargas</t>
  </si>
  <si>
    <t>Duck Nornhold</t>
  </si>
  <si>
    <t>Tim Witmyer</t>
  </si>
  <si>
    <t>1 Recycles Remaining</t>
  </si>
  <si>
    <t>Josh Reynolds</t>
  </si>
  <si>
    <t>Paul Ramsey</t>
  </si>
  <si>
    <t>Week 16 Opponent</t>
  </si>
  <si>
    <t xml:space="preserve">  Week 16      2/14/23</t>
  </si>
  <si>
    <t>RACK EM UP</t>
  </si>
  <si>
    <t>BENCHWARMERS</t>
  </si>
  <si>
    <t>HUSTLERS &amp; BABES</t>
  </si>
  <si>
    <t>SILENT ASSASSINS</t>
  </si>
  <si>
    <t>MAKING OUR LUCK</t>
  </si>
  <si>
    <t>just focus</t>
  </si>
  <si>
    <t>chicks</t>
  </si>
  <si>
    <t>angies dogs</t>
  </si>
  <si>
    <t>middletown moose</t>
  </si>
  <si>
    <t>heavy hitters</t>
  </si>
  <si>
    <t>1-4</t>
  </si>
  <si>
    <t>4-1</t>
  </si>
  <si>
    <t>0-5</t>
  </si>
  <si>
    <t>5-0</t>
  </si>
  <si>
    <t>Sean Grissinger</t>
  </si>
  <si>
    <t>Pete Mavropoulos</t>
  </si>
  <si>
    <t>MVP Score</t>
  </si>
  <si>
    <t>Kevin Joy</t>
  </si>
  <si>
    <t>Week</t>
  </si>
  <si>
    <t>1 Recycle Remaining</t>
  </si>
  <si>
    <r>
      <t xml:space="preserve">The winner of this division will receive a projected </t>
    </r>
    <r>
      <rPr>
        <b/>
        <sz val="10.5"/>
        <color rgb="FF0000FF"/>
        <rFont val="Arial"/>
        <family val="2"/>
      </rPr>
      <t>$ 600</t>
    </r>
  </si>
  <si>
    <t>Week 19 Opponent</t>
  </si>
  <si>
    <t xml:space="preserve">  Week 19      3/7/23</t>
  </si>
  <si>
    <t xml:space="preserve">Chicks, Making Our Luck, Angies Dogs are seeded by head to head win percentage during the session.  </t>
  </si>
  <si>
    <t>Chicks…12-8, .600                      Making Our Luck….10-10,   .500                    Angies Dogs……. 8-12,    .400</t>
  </si>
  <si>
    <t>CHICKS</t>
  </si>
  <si>
    <t>ANGIES DOGS</t>
  </si>
  <si>
    <t>HEAVY HITTERS</t>
  </si>
  <si>
    <t>rack em up</t>
  </si>
  <si>
    <t>making our luck</t>
  </si>
  <si>
    <t>benchwarmers</t>
  </si>
  <si>
    <t>THIS AREA INTENTIONALLY LEFT BLANK</t>
  </si>
  <si>
    <t>Pete Radell</t>
  </si>
  <si>
    <t>Match</t>
  </si>
  <si>
    <t>Games</t>
  </si>
  <si>
    <t xml:space="preserve"> Matches Played This Session</t>
  </si>
  <si>
    <t xml:space="preserve">Last </t>
  </si>
  <si>
    <t>Chicks</t>
  </si>
  <si>
    <t>AVERAGE HC</t>
  </si>
  <si>
    <t>Match Record Last Session (Monday &amp; Tuesday)</t>
  </si>
  <si>
    <t>Chicks Tavern</t>
  </si>
  <si>
    <t>Angies Diner</t>
  </si>
  <si>
    <t>Only (1) "7.5" can play for a given team in a given night</t>
  </si>
  <si>
    <t xml:space="preserve">it is a loss of game for unsportsmanlike behavior (even if no balls are contacted).  Players must repect the </t>
  </si>
  <si>
    <t>venues that are kind enough to allow us to use their tables.</t>
  </si>
  <si>
    <r>
      <rPr>
        <b/>
        <sz val="10"/>
        <color rgb="FF0000FF"/>
        <rFont val="Arial"/>
        <family val="2"/>
      </rPr>
      <t>Timeouts</t>
    </r>
    <r>
      <rPr>
        <sz val="10"/>
        <rFont val="Arial"/>
        <family val="2"/>
      </rPr>
      <t xml:space="preserve"> are not to exceed 1 minute and begin at the time the timeout is called.</t>
    </r>
  </si>
  <si>
    <t>A 2.0 receives 3 timeouts per game.  ( but no longer may receive sideline coaching)</t>
  </si>
  <si>
    <r>
      <rPr>
        <b/>
        <sz val="10"/>
        <color rgb="FF0000CC"/>
        <rFont val="Arial"/>
        <family val="2"/>
      </rPr>
      <t>RECYCLING (Ghost Rule</t>
    </r>
    <r>
      <rPr>
        <sz val="10"/>
        <rFont val="Arial"/>
        <family val="2"/>
      </rPr>
      <t>):  Each team may recycle 4</t>
    </r>
    <r>
      <rPr>
        <b/>
        <sz val="10"/>
        <color rgb="FF0000FF"/>
        <rFont val="Arial"/>
        <family val="2"/>
      </rPr>
      <t xml:space="preserve"> times</t>
    </r>
    <r>
      <rPr>
        <sz val="10"/>
        <rFont val="Arial"/>
        <family val="2"/>
      </rPr>
      <t xml:space="preserve"> during the session and no more than once in a given </t>
    </r>
  </si>
  <si>
    <t>night.  Recycled player can be any skill level (except "7.5") as long as the "26.0" rule is met.</t>
  </si>
  <si>
    <r>
      <t xml:space="preserve">If the team match is going very quickly, the 5th match does not have to start until 9:40 PM </t>
    </r>
    <r>
      <rPr>
        <sz val="10"/>
        <color rgb="FFFF0000"/>
        <rFont val="Arial"/>
        <family val="2"/>
      </rPr>
      <t>in the event that one of</t>
    </r>
  </si>
  <si>
    <t xml:space="preserve">the teams does not have their 5th player present yet.  If a player leaves early and does not play, the team of that </t>
  </si>
  <si>
    <t>player loses the right to exercise the 9:40 rule to their benefit.</t>
  </si>
  <si>
    <r>
      <rPr>
        <b/>
        <sz val="10"/>
        <color rgb="FF0000CC"/>
        <rFont val="Arial"/>
        <family val="2"/>
      </rPr>
      <t>Please be considerate of the players who are shooting the match.</t>
    </r>
    <r>
      <rPr>
        <sz val="10"/>
        <rFont val="Arial"/>
        <family val="2"/>
      </rPr>
      <t xml:space="preserve">  If a player fouls, it is the responsibility of </t>
    </r>
  </si>
  <si>
    <r>
      <t>his/her opponent to call the foul.  The teammates who aren't shooting the match are not permitted</t>
    </r>
    <r>
      <rPr>
        <sz val="10"/>
        <rFont val="Arial"/>
        <family val="2"/>
      </rPr>
      <t xml:space="preserve"> to tell their player </t>
    </r>
  </si>
  <si>
    <t xml:space="preserve">that the opponent fouled.    A timeout can be used to alert a teammate that they believe that the opponent fouled.  </t>
  </si>
  <si>
    <t xml:space="preserve">Players are expected to be " good sports" when committing a foul but are no under obligation to tell the opponent if </t>
  </si>
  <si>
    <r>
      <t xml:space="preserve">they were not paying attention.  </t>
    </r>
    <r>
      <rPr>
        <sz val="10"/>
        <color rgb="FFFF0000"/>
        <rFont val="Arial"/>
        <family val="2"/>
      </rPr>
      <t xml:space="preserve">If a player commits an obvious foul, but the offending player doesn’t realize he/she </t>
    </r>
  </si>
  <si>
    <t xml:space="preserve">fouled, the teammates of the OFFENDING player should alert THEIR OWN PLAYER that he/she fouled. (Sportsmanship)  </t>
  </si>
  <si>
    <r>
      <rPr>
        <b/>
        <sz val="10"/>
        <color rgb="FF0000CC"/>
        <rFont val="Arial"/>
        <family val="2"/>
      </rPr>
      <t>Helpful Tip</t>
    </r>
    <r>
      <rPr>
        <sz val="10"/>
        <rFont val="Arial"/>
        <family val="2"/>
      </rPr>
      <t xml:space="preserve">:  </t>
    </r>
    <r>
      <rPr>
        <i/>
        <sz val="10"/>
        <rFont val="Arial"/>
        <family val="2"/>
      </rPr>
      <t>Smartphones with slow motion video capabilities will take the "guesswork" out.</t>
    </r>
  </si>
  <si>
    <r>
      <t xml:space="preserve">Players must play a minimum of </t>
    </r>
    <r>
      <rPr>
        <b/>
        <sz val="10"/>
        <color rgb="FFFF0000"/>
        <rFont val="Arial"/>
        <family val="2"/>
      </rPr>
      <t>7</t>
    </r>
    <r>
      <rPr>
        <sz val="10"/>
        <rFont val="Arial"/>
        <family val="2"/>
      </rPr>
      <t xml:space="preserve"> matches in this division to qualify for postseason . Play-In Matches ARE </t>
    </r>
  </si>
  <si>
    <r>
      <t xml:space="preserve">The team that is the beneficiary of a forfeit will receive </t>
    </r>
    <r>
      <rPr>
        <b/>
        <sz val="10"/>
        <color rgb="FFFF0000"/>
        <rFont val="Arial"/>
        <family val="2"/>
      </rPr>
      <t>0.7</t>
    </r>
    <r>
      <rPr>
        <sz val="10"/>
        <rFont val="Arial"/>
        <family val="2"/>
      </rPr>
      <t xml:space="preserve"> wins and</t>
    </r>
    <r>
      <rPr>
        <b/>
        <sz val="10"/>
        <color rgb="FFFF0000"/>
        <rFont val="Arial"/>
        <family val="2"/>
      </rPr>
      <t xml:space="preserve"> 0.3</t>
    </r>
    <r>
      <rPr>
        <sz val="10"/>
        <rFont val="Arial"/>
        <family val="2"/>
      </rPr>
      <t xml:space="preserve"> losses and will not have to pay</t>
    </r>
  </si>
  <si>
    <t xml:space="preserve">In the last week of the session (the "seeding round") some matches are more meaningful than others </t>
  </si>
  <si>
    <t>in terms of what is at stake.  If it appears that a team is forfeiting in the last week for the primary purpose</t>
  </si>
  <si>
    <t xml:space="preserve">of finishing in a higher position (in the final standings) than its opponent, the league may at its  </t>
  </si>
  <si>
    <t>discretion treat forfeit wins as a full point instead of .7 wins for the team that is the beneficiary of the forfeit.</t>
  </si>
  <si>
    <t xml:space="preserve">Example..  Going into the final week, Team A is 43-42 and they are playing Team B who has a 42-43 record. </t>
  </si>
  <si>
    <t>it is likely that Team B would be awarded a full point for the forfeit win instead of only .7 wins in this instance.</t>
  </si>
  <si>
    <t>Each player will have an "MVP Score" on the standings.  It is calculated as follows…..</t>
  </si>
  <si>
    <t>(Match wins/ Matches Played) + ((Matches Won-Matches Lost) x .01)</t>
  </si>
  <si>
    <t xml:space="preserve">Example…  A Player with a 10-2 Record would have an MVP score of  </t>
  </si>
  <si>
    <r>
      <t xml:space="preserve">(10/12) + ( (10-2) x .01) =    .833 + (8 x .01) =   .833 + .08 = </t>
    </r>
    <r>
      <rPr>
        <b/>
        <u/>
        <sz val="11"/>
        <color rgb="FF0000FF"/>
        <rFont val="Arial"/>
        <family val="2"/>
      </rPr>
      <t>.913</t>
    </r>
  </si>
  <si>
    <t xml:space="preserve"> In the event of a tie, tiebreakers are as follows…</t>
  </si>
  <si>
    <r>
      <t xml:space="preserve">1) Head to Head.  </t>
    </r>
    <r>
      <rPr>
        <b/>
        <u/>
        <sz val="11"/>
        <color rgb="FF0000CC"/>
        <rFont val="Arial"/>
        <family val="2"/>
      </rPr>
      <t>*2) Average win/loss margin per match</t>
    </r>
    <r>
      <rPr>
        <u/>
        <sz val="11"/>
        <color rgb="FF0000CC"/>
        <rFont val="Arial"/>
        <family val="2"/>
      </rPr>
      <t xml:space="preserve"> </t>
    </r>
    <r>
      <rPr>
        <u/>
        <sz val="11"/>
        <rFont val="Arial"/>
        <family val="2"/>
      </rPr>
      <t xml:space="preserve"> </t>
    </r>
  </si>
  <si>
    <t xml:space="preserve">fell 2 games short of winning the match (since it is a 5-2 race).  If a "7" loses to a "4" 0-2, the win/loss </t>
  </si>
  <si>
    <t xml:space="preserve">margin for the "7" is - (minus) 5 because the "7" fell 5 games short of winning the match. </t>
  </si>
  <si>
    <t xml:space="preserve">PLEASE READ THE BOTTOM OF THIS DOCUMENT.  THERE IS VALUABLE INFORMATION THAT WILL PUT YOU  </t>
  </si>
  <si>
    <t>Zero Fux Given</t>
  </si>
  <si>
    <t xml:space="preserve"> Tone Brubacher</t>
  </si>
  <si>
    <t xml:space="preserve"> Jacqui Hiemstra, CPT</t>
  </si>
  <si>
    <t xml:space="preserve"> Mike Blazevic</t>
  </si>
  <si>
    <t>to determine if they will be permitted to play or if they must forfeit until further notice.</t>
  </si>
  <si>
    <t>to postseason eligibility, but the match will not count in regards to MVP eligibility. The "named beneficiary" of a forfeit</t>
  </si>
  <si>
    <t xml:space="preserve">win must be present at the match and all other normal rules regarding recycling must be followed.  For example, </t>
  </si>
  <si>
    <t xml:space="preserve">if "Player A" played once and no other players were recycled on the team that night, the team could use one of their </t>
  </si>
  <si>
    <t xml:space="preserve">alotted (4) recycles for "Player A" so they would receive credit for (2) matches played in regards to postseason </t>
  </si>
  <si>
    <t>eligibility, but that extra match will be listed in the "forfeits" column, not credited as a win to the named beneficiary.</t>
  </si>
  <si>
    <t xml:space="preserve"> Matt Suarez,CPT</t>
  </si>
  <si>
    <t xml:space="preserve"> Salvatore Russo</t>
  </si>
  <si>
    <t xml:space="preserve"> Ezequiel Rodriguez, CO-CPT </t>
  </si>
  <si>
    <t xml:space="preserve"> Monica Reinnagel</t>
  </si>
  <si>
    <t xml:space="preserve"> Mike Hodge</t>
  </si>
  <si>
    <t xml:space="preserve"> Manuel Perez</t>
  </si>
  <si>
    <t xml:space="preserve"> Melissa Bowman</t>
  </si>
  <si>
    <t xml:space="preserve"> Mike Keisling</t>
  </si>
  <si>
    <t>Angies Dogz</t>
  </si>
  <si>
    <t xml:space="preserve">in at any handicap it deems fair and in the best interests of the league as a whole.  </t>
  </si>
  <si>
    <t>3) Average Skill Level of Opponent (Strength of Schedule)</t>
  </si>
  <si>
    <t xml:space="preserve">Any team that forfeits an individual match will receive 0 points for that match and must still pay the $18 for that </t>
  </si>
  <si>
    <t>match.  The $18 includes the $9 for the opposng team that is benefitting from the forfeit.</t>
  </si>
  <si>
    <t xml:space="preserve"> Scott Wallace</t>
  </si>
  <si>
    <t xml:space="preserve"> Jose Soto</t>
  </si>
  <si>
    <t>The Dutch Club</t>
  </si>
  <si>
    <t xml:space="preserve"> Mike Moore</t>
  </si>
  <si>
    <t xml:space="preserve"> Ed Croco</t>
  </si>
  <si>
    <t xml:space="preserve"> Bryan Shirk</t>
  </si>
  <si>
    <t xml:space="preserve">After the session, the #3 and #4 seeds will play each other in a "play-in" match to determine the final team from </t>
  </si>
  <si>
    <t xml:space="preserve">AT A DISADVANTAGE IF YOU AREN’T FAMILIAR WITH THESE RULES.  </t>
  </si>
  <si>
    <t xml:space="preserve"> Ron Sullivan</t>
  </si>
  <si>
    <t xml:space="preserve"> Joe Kieres</t>
  </si>
  <si>
    <r>
      <t>The winner of this division will receive a projected</t>
    </r>
    <r>
      <rPr>
        <b/>
        <sz val="14"/>
        <color rgb="FF0000FF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$  320</t>
    </r>
  </si>
  <si>
    <t xml:space="preserve"> Ben Baker</t>
  </si>
  <si>
    <t xml:space="preserve"> Stephen Weaver</t>
  </si>
  <si>
    <t xml:space="preserve"> Matt Arcuri</t>
  </si>
  <si>
    <t>Tournament Match  Record in PACS 36 Invitational</t>
  </si>
  <si>
    <t xml:space="preserve"> Terri Snyder</t>
  </si>
  <si>
    <t xml:space="preserve"> Kevin McDaniel</t>
  </si>
  <si>
    <t xml:space="preserve">Team rosters in red  have a captain who is significantly in arrears on league dues.  Please call league office </t>
  </si>
  <si>
    <t xml:space="preserve">After the first 4 matches played in the final week, the teams are tied 2-2.  If team A would forfeit the last match, </t>
  </si>
  <si>
    <t xml:space="preserve"> Dave Beck</t>
  </si>
  <si>
    <t xml:space="preserve"> Rick Cyr</t>
  </si>
  <si>
    <t xml:space="preserve"> Paul McMichael</t>
  </si>
  <si>
    <t xml:space="preserve"> Rick Lawson</t>
  </si>
  <si>
    <t xml:space="preserve"> Ed Kearney, CPT</t>
  </si>
  <si>
    <r>
      <t xml:space="preserve">Home Team is in </t>
    </r>
    <r>
      <rPr>
        <b/>
        <sz val="10"/>
        <color rgb="FF0000FF"/>
        <rFont val="Arial"/>
        <family val="2"/>
      </rPr>
      <t>CAPS</t>
    </r>
  </si>
  <si>
    <t>Eye Of The Storm</t>
  </si>
  <si>
    <t>this division to earn an automatic bid to the PACS 38 Invitational.</t>
  </si>
  <si>
    <t>The Hose</t>
  </si>
  <si>
    <t>MIDDLETOWN MOOSE</t>
  </si>
  <si>
    <t>eye of the storm</t>
  </si>
  <si>
    <t>Week 2 Matchups  (8/5/25)</t>
  </si>
  <si>
    <t>angies dogz</t>
  </si>
  <si>
    <t>zero fux given</t>
  </si>
  <si>
    <t>John Deasy</t>
  </si>
  <si>
    <t>Kelly Norris</t>
  </si>
  <si>
    <t xml:space="preserve"> Paul Lambora</t>
  </si>
  <si>
    <t xml:space="preserve"> Andrew McEvoy</t>
  </si>
  <si>
    <t>Summer  '25  (Mosconi)</t>
  </si>
  <si>
    <t>Week 2  8/5/25</t>
  </si>
  <si>
    <t xml:space="preserve"> Elvin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</si>
</sst>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"/>
    <numFmt numFmtId="165" formatCode="#.000"/>
    <numFmt numFmtId="166" formatCode=".000"/>
    <numFmt numFmtId="167" formatCode="0.000"/>
    <numFmt numFmtId="168" formatCode="0.0"/>
    <numFmt numFmtId="169" formatCode="0000.00"/>
    <numFmt numFmtId="170" formatCode="0.0000"/>
    <numFmt numFmtId="171" formatCode="0.000_);[Red]\(0.000\)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.5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9.5"/>
      <name val="Arial"/>
      <family val="2"/>
    </font>
    <font>
      <sz val="13"/>
      <color indexed="10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7"/>
      <color indexed="55"/>
      <name val="Arial"/>
      <family val="2"/>
    </font>
    <font>
      <u/>
      <sz val="14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sz val="10"/>
      <color rgb="FF0000CC"/>
      <name val="Arial"/>
      <family val="2"/>
    </font>
    <font>
      <b/>
      <u/>
      <sz val="10"/>
      <name val="Arial"/>
      <family val="2"/>
    </font>
    <font>
      <u/>
      <sz val="13"/>
      <name val="Arial"/>
      <family val="2"/>
    </font>
    <font>
      <b/>
      <u/>
      <sz val="10"/>
      <color rgb="FF0000CC"/>
      <name val="Arial"/>
      <family val="2"/>
    </font>
    <font>
      <u/>
      <sz val="10"/>
      <color rgb="FF0000CC"/>
      <name val="Arial"/>
      <family val="2"/>
    </font>
    <font>
      <u/>
      <sz val="10"/>
      <name val="Arial"/>
      <family val="2"/>
    </font>
    <font>
      <b/>
      <sz val="11"/>
      <color rgb="FF0000CC"/>
      <name val="Arial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b/>
      <i/>
      <sz val="11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sz val="10.5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b/>
      <i/>
      <sz val="10.5"/>
      <color rgb="FFFF0000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.5"/>
      <color theme="1"/>
      <name val="Arial"/>
      <family val="2"/>
    </font>
    <font>
      <b/>
      <sz val="10"/>
      <name val="Arial"/>
      <family val="2"/>
    </font>
    <font>
      <b/>
      <sz val="10.5"/>
      <color rgb="FFCC6600"/>
      <name val="Arial"/>
      <family val="2"/>
    </font>
    <font>
      <sz val="11"/>
      <color rgb="FFCC6600"/>
      <name val="Arial"/>
      <family val="2"/>
    </font>
    <font>
      <sz val="10"/>
      <color rgb="FFCC6600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b/>
      <sz val="10.5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2"/>
      <color rgb="FF0000FF"/>
      <name val="Arial"/>
      <family val="2"/>
    </font>
    <font>
      <b/>
      <sz val="10.5"/>
      <color theme="1"/>
      <name val="Arial"/>
      <family val="2"/>
    </font>
    <font>
      <b/>
      <i/>
      <u/>
      <sz val="11"/>
      <name val="Arial"/>
      <family val="2"/>
    </font>
    <font>
      <sz val="10.5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10.5"/>
      <color rgb="FF0000CC"/>
      <name val="Arial"/>
      <family val="2"/>
    </font>
    <font>
      <b/>
      <sz val="12"/>
      <color rgb="FFFF0000"/>
      <name val="Arial"/>
      <family val="2"/>
    </font>
    <font>
      <b/>
      <sz val="10.5"/>
      <color rgb="FF0000FF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1"/>
      <color rgb="FF0000CC"/>
      <name val="Arial"/>
      <family val="2"/>
    </font>
    <font>
      <u/>
      <sz val="11"/>
      <color rgb="FF0000CC"/>
      <name val="Arial"/>
      <family val="2"/>
    </font>
    <font>
      <u/>
      <sz val="11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1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 applyAlignment="1">
      <alignment horizontal="center" vertical="center"/>
    </xf>
    <xf numFmtId="0" fontId="0" fillId="0" borderId="3" xfId="0" applyBorder="1"/>
    <xf numFmtId="164" fontId="10" fillId="0" borderId="3" xfId="0" applyNumberFormat="1" applyFont="1" applyBorder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6" fontId="1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164" fontId="10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6" fontId="14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18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8" xfId="0" applyFont="1" applyBorder="1"/>
    <xf numFmtId="16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0" fontId="3" fillId="0" borderId="11" xfId="0" applyFont="1" applyBorder="1"/>
    <xf numFmtId="49" fontId="18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164" fontId="3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3" fillId="0" borderId="24" xfId="0" applyNumberFormat="1" applyFont="1" applyBorder="1" applyAlignment="1">
      <alignment horizontal="center"/>
    </xf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2" fillId="0" borderId="0" xfId="0" applyFont="1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9" fillId="0" borderId="0" xfId="0" applyFont="1"/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1" fontId="3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164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27" xfId="0" applyFont="1" applyBorder="1" applyAlignment="1">
      <alignment horizontal="left" vertical="center"/>
    </xf>
    <xf numFmtId="0" fontId="3" fillId="2" borderId="8" xfId="0" applyFont="1" applyFill="1" applyBorder="1"/>
    <xf numFmtId="164" fontId="3" fillId="2" borderId="8" xfId="0" applyNumberFormat="1" applyFont="1" applyFill="1" applyBorder="1"/>
    <xf numFmtId="0" fontId="17" fillId="0" borderId="0" xfId="0" applyFont="1"/>
    <xf numFmtId="0" fontId="35" fillId="0" borderId="0" xfId="0" applyFont="1" applyAlignment="1">
      <alignment horizontal="left"/>
    </xf>
    <xf numFmtId="0" fontId="17" fillId="2" borderId="0" xfId="0" applyFont="1" applyFill="1"/>
    <xf numFmtId="0" fontId="0" fillId="2" borderId="18" xfId="0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7" fillId="2" borderId="0" xfId="0" applyFont="1" applyFill="1"/>
    <xf numFmtId="0" fontId="38" fillId="2" borderId="0" xfId="0" applyFont="1" applyFill="1"/>
    <xf numFmtId="0" fontId="0" fillId="2" borderId="8" xfId="0" applyFill="1" applyBorder="1"/>
    <xf numFmtId="0" fontId="2" fillId="2" borderId="8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17" fillId="2" borderId="0" xfId="0" applyNumberFormat="1" applyFont="1" applyFill="1"/>
    <xf numFmtId="16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35" fillId="2" borderId="0" xfId="0" applyFont="1" applyFill="1"/>
    <xf numFmtId="0" fontId="21" fillId="2" borderId="0" xfId="0" applyFont="1" applyFill="1"/>
    <xf numFmtId="1" fontId="30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2" borderId="18" xfId="0" applyFill="1" applyBorder="1"/>
    <xf numFmtId="0" fontId="41" fillId="2" borderId="2" xfId="0" applyFont="1" applyFill="1" applyBorder="1" applyAlignment="1">
      <alignment horizontal="center"/>
    </xf>
    <xf numFmtId="0" fontId="41" fillId="2" borderId="2" xfId="0" applyFont="1" applyFill="1" applyBorder="1"/>
    <xf numFmtId="164" fontId="41" fillId="2" borderId="9" xfId="0" applyNumberFormat="1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/>
    </xf>
    <xf numFmtId="0" fontId="18" fillId="2" borderId="0" xfId="0" applyFont="1" applyFill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8" fontId="4" fillId="2" borderId="4" xfId="0" applyNumberFormat="1" applyFont="1" applyFill="1" applyBorder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/>
    <xf numFmtId="1" fontId="0" fillId="2" borderId="8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10" fillId="0" borderId="0" xfId="0" applyNumberFormat="1" applyFont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47" fillId="2" borderId="0" xfId="0" applyFont="1" applyFill="1" applyAlignment="1">
      <alignment horizontal="left" vertical="top"/>
    </xf>
    <xf numFmtId="0" fontId="48" fillId="2" borderId="0" xfId="0" applyFont="1" applyFill="1"/>
    <xf numFmtId="164" fontId="48" fillId="2" borderId="0" xfId="0" applyNumberFormat="1" applyFont="1" applyFill="1"/>
    <xf numFmtId="164" fontId="48" fillId="2" borderId="0" xfId="0" applyNumberFormat="1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45" fillId="2" borderId="0" xfId="0" applyFont="1" applyFill="1" applyAlignment="1">
      <alignment horizontal="left"/>
    </xf>
    <xf numFmtId="1" fontId="42" fillId="2" borderId="0" xfId="0" applyNumberFormat="1" applyFont="1" applyFill="1" applyAlignment="1">
      <alignment horizontal="center"/>
    </xf>
    <xf numFmtId="1" fontId="41" fillId="2" borderId="0" xfId="0" applyNumberFormat="1" applyFont="1" applyFill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/>
    <xf numFmtId="1" fontId="3" fillId="2" borderId="0" xfId="0" applyNumberFormat="1" applyFont="1" applyFill="1"/>
    <xf numFmtId="1" fontId="0" fillId="2" borderId="8" xfId="0" applyNumberFormat="1" applyFill="1" applyBorder="1"/>
    <xf numFmtId="0" fontId="13" fillId="0" borderId="0" xfId="0" applyFon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29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9" fillId="2" borderId="0" xfId="0" applyFont="1" applyFill="1"/>
    <xf numFmtId="0" fontId="53" fillId="2" borderId="0" xfId="0" applyFont="1" applyFill="1" applyAlignment="1">
      <alignment horizontal="left"/>
    </xf>
    <xf numFmtId="0" fontId="13" fillId="2" borderId="0" xfId="0" applyFont="1" applyFill="1"/>
    <xf numFmtId="16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3" fillId="2" borderId="0" xfId="0" applyFont="1" applyFill="1"/>
    <xf numFmtId="0" fontId="33" fillId="2" borderId="0" xfId="0" applyFont="1" applyFill="1"/>
    <xf numFmtId="0" fontId="46" fillId="2" borderId="0" xfId="0" applyFont="1" applyFill="1"/>
    <xf numFmtId="0" fontId="33" fillId="2" borderId="16" xfId="0" applyFont="1" applyFill="1" applyBorder="1" applyAlignment="1">
      <alignment horizontal="left"/>
    </xf>
    <xf numFmtId="164" fontId="13" fillId="2" borderId="16" xfId="0" applyNumberFormat="1" applyFont="1" applyFill="1" applyBorder="1" applyAlignment="1">
      <alignment horizontal="left"/>
    </xf>
    <xf numFmtId="0" fontId="56" fillId="2" borderId="16" xfId="0" applyFont="1" applyFill="1" applyBorder="1" applyAlignment="1">
      <alignment vertical="top"/>
    </xf>
    <xf numFmtId="0" fontId="33" fillId="2" borderId="16" xfId="0" applyFont="1" applyFill="1" applyBorder="1"/>
    <xf numFmtId="0" fontId="2" fillId="4" borderId="0" xfId="0" applyFont="1" applyFill="1"/>
    <xf numFmtId="0" fontId="3" fillId="4" borderId="0" xfId="0" applyFont="1" applyFill="1"/>
    <xf numFmtId="164" fontId="3" fillId="4" borderId="0" xfId="0" applyNumberFormat="1" applyFont="1" applyFill="1"/>
    <xf numFmtId="0" fontId="2" fillId="4" borderId="0" xfId="0" applyFont="1" applyFill="1" applyAlignment="1">
      <alignment horizontal="left"/>
    </xf>
    <xf numFmtId="164" fontId="3" fillId="2" borderId="5" xfId="0" applyNumberFormat="1" applyFont="1" applyFill="1" applyBorder="1" applyAlignment="1">
      <alignment horizontal="center"/>
    </xf>
    <xf numFmtId="164" fontId="18" fillId="2" borderId="28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1" fontId="42" fillId="2" borderId="3" xfId="0" applyNumberFormat="1" applyFont="1" applyFill="1" applyBorder="1" applyAlignment="1">
      <alignment horizontal="center"/>
    </xf>
    <xf numFmtId="1" fontId="41" fillId="2" borderId="3" xfId="0" applyNumberFormat="1" applyFont="1" applyFill="1" applyBorder="1"/>
    <xf numFmtId="1" fontId="41" fillId="2" borderId="3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4" fontId="3" fillId="5" borderId="29" xfId="0" applyNumberFormat="1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" fontId="0" fillId="5" borderId="19" xfId="0" applyNumberFormat="1" applyFill="1" applyBorder="1"/>
    <xf numFmtId="1" fontId="0" fillId="5" borderId="19" xfId="0" applyNumberFormat="1" applyFill="1" applyBorder="1" applyAlignment="1">
      <alignment horizontal="center"/>
    </xf>
    <xf numFmtId="0" fontId="13" fillId="5" borderId="19" xfId="0" applyFont="1" applyFill="1" applyBorder="1"/>
    <xf numFmtId="164" fontId="3" fillId="5" borderId="19" xfId="0" applyNumberFormat="1" applyFont="1" applyFill="1" applyBorder="1"/>
    <xf numFmtId="0" fontId="58" fillId="5" borderId="19" xfId="0" applyFont="1" applyFill="1" applyBorder="1"/>
    <xf numFmtId="164" fontId="18" fillId="5" borderId="29" xfId="0" applyNumberFormat="1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1" fontId="42" fillId="5" borderId="19" xfId="0" applyNumberFormat="1" applyFont="1" applyFill="1" applyBorder="1" applyAlignment="1">
      <alignment horizontal="center"/>
    </xf>
    <xf numFmtId="1" fontId="41" fillId="5" borderId="19" xfId="0" applyNumberFormat="1" applyFont="1" applyFill="1" applyBorder="1"/>
    <xf numFmtId="1" fontId="41" fillId="5" borderId="19" xfId="0" applyNumberFormat="1" applyFont="1" applyFill="1" applyBorder="1" applyAlignment="1">
      <alignment horizontal="center"/>
    </xf>
    <xf numFmtId="0" fontId="53" fillId="5" borderId="8" xfId="0" applyFont="1" applyFill="1" applyBorder="1"/>
    <xf numFmtId="164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2" borderId="8" xfId="0" applyNumberFormat="1" applyFont="1" applyFill="1" applyBorder="1"/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2" fillId="2" borderId="29" xfId="0" applyNumberFormat="1" applyFont="1" applyFill="1" applyBorder="1" applyAlignment="1">
      <alignment horizontal="center"/>
    </xf>
    <xf numFmtId="1" fontId="53" fillId="5" borderId="19" xfId="0" applyNumberFormat="1" applyFont="1" applyFill="1" applyBorder="1"/>
    <xf numFmtId="1" fontId="3" fillId="5" borderId="19" xfId="0" applyNumberFormat="1" applyFont="1" applyFill="1" applyBorder="1" applyAlignment="1">
      <alignment horizontal="center"/>
    </xf>
    <xf numFmtId="1" fontId="3" fillId="5" borderId="29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0" fontId="3" fillId="0" borderId="0" xfId="0" applyFont="1" applyAlignment="1">
      <alignment horizontal="left"/>
    </xf>
    <xf numFmtId="168" fontId="41" fillId="2" borderId="31" xfId="0" applyNumberFormat="1" applyFont="1" applyFill="1" applyBorder="1" applyAlignment="1">
      <alignment horizontal="center"/>
    </xf>
    <xf numFmtId="168" fontId="41" fillId="2" borderId="2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5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164" fontId="0" fillId="2" borderId="9" xfId="0" applyNumberFormat="1" applyFill="1" applyBorder="1"/>
    <xf numFmtId="164" fontId="0" fillId="2" borderId="18" xfId="0" applyNumberFormat="1" applyFill="1" applyBorder="1"/>
    <xf numFmtId="168" fontId="4" fillId="2" borderId="22" xfId="0" applyNumberFormat="1" applyFont="1" applyFill="1" applyBorder="1" applyAlignment="1">
      <alignment horizontal="center"/>
    </xf>
    <xf numFmtId="164" fontId="3" fillId="2" borderId="9" xfId="0" applyNumberFormat="1" applyFont="1" applyFill="1" applyBorder="1"/>
    <xf numFmtId="169" fontId="3" fillId="2" borderId="8" xfId="0" applyNumberFormat="1" applyFont="1" applyFill="1" applyBorder="1"/>
    <xf numFmtId="169" fontId="3" fillId="2" borderId="0" xfId="0" applyNumberFormat="1" applyFont="1" applyFill="1" applyAlignment="1">
      <alignment horizontal="center"/>
    </xf>
    <xf numFmtId="168" fontId="41" fillId="2" borderId="22" xfId="0" applyNumberFormat="1" applyFont="1" applyFill="1" applyBorder="1" applyAlignment="1">
      <alignment horizontal="center"/>
    </xf>
    <xf numFmtId="0" fontId="0" fillId="2" borderId="32" xfId="0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" fillId="3" borderId="0" xfId="0" applyFont="1" applyFill="1"/>
    <xf numFmtId="0" fontId="50" fillId="3" borderId="0" xfId="0" applyFont="1" applyFill="1" applyAlignment="1">
      <alignment horizontal="left" vertical="center"/>
    </xf>
    <xf numFmtId="164" fontId="50" fillId="3" borderId="0" xfId="0" applyNumberFormat="1" applyFont="1" applyFill="1"/>
    <xf numFmtId="0" fontId="50" fillId="3" borderId="0" xfId="0" applyFont="1" applyFill="1" applyAlignment="1">
      <alignment horizontal="center"/>
    </xf>
    <xf numFmtId="0" fontId="51" fillId="3" borderId="0" xfId="0" applyFont="1" applyFill="1" applyAlignment="1">
      <alignment horizontal="left" vertical="center"/>
    </xf>
    <xf numFmtId="0" fontId="50" fillId="3" borderId="0" xfId="0" applyFont="1" applyFill="1"/>
    <xf numFmtId="0" fontId="52" fillId="3" borderId="0" xfId="0" applyFont="1" applyFill="1" applyAlignment="1">
      <alignment horizontal="center"/>
    </xf>
    <xf numFmtId="0" fontId="60" fillId="3" borderId="0" xfId="0" applyFont="1" applyFill="1"/>
    <xf numFmtId="0" fontId="54" fillId="2" borderId="0" xfId="0" applyFont="1" applyFill="1" applyAlignment="1">
      <alignment horizontal="left"/>
    </xf>
    <xf numFmtId="164" fontId="6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8" fontId="1" fillId="5" borderId="29" xfId="0" applyNumberFormat="1" applyFont="1" applyFill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4" fontId="3" fillId="2" borderId="32" xfId="0" applyNumberFormat="1" applyFont="1" applyFill="1" applyBorder="1" applyAlignment="1">
      <alignment horizontal="left"/>
    </xf>
    <xf numFmtId="164" fontId="3" fillId="2" borderId="34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8" fontId="61" fillId="0" borderId="0" xfId="0" applyNumberFormat="1" applyFont="1" applyAlignment="1">
      <alignment horizontal="center"/>
    </xf>
    <xf numFmtId="168" fontId="62" fillId="0" borderId="0" xfId="0" applyNumberFormat="1" applyFont="1" applyAlignment="1">
      <alignment horizontal="center"/>
    </xf>
    <xf numFmtId="168" fontId="62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8" fontId="0" fillId="2" borderId="31" xfId="0" applyNumberFormat="1" applyFill="1" applyBorder="1" applyAlignment="1">
      <alignment horizontal="center"/>
    </xf>
    <xf numFmtId="168" fontId="0" fillId="2" borderId="29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0" xfId="0" applyFill="1" applyBorder="1"/>
    <xf numFmtId="164" fontId="3" fillId="2" borderId="18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3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1" fillId="2" borderId="18" xfId="0" applyFont="1" applyFill="1" applyBorder="1" applyAlignment="1">
      <alignment horizontal="center"/>
    </xf>
    <xf numFmtId="164" fontId="41" fillId="2" borderId="29" xfId="0" applyNumberFormat="1" applyFont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30" xfId="0" applyBorder="1"/>
    <xf numFmtId="164" fontId="3" fillId="2" borderId="4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3" fillId="0" borderId="30" xfId="0" applyNumberFormat="1" applyFont="1" applyBorder="1"/>
    <xf numFmtId="164" fontId="3" fillId="0" borderId="18" xfId="0" applyNumberFormat="1" applyFont="1" applyBorder="1"/>
    <xf numFmtId="164" fontId="0" fillId="2" borderId="29" xfId="0" applyNumberFormat="1" applyFill="1" applyBorder="1"/>
    <xf numFmtId="0" fontId="3" fillId="0" borderId="18" xfId="0" applyFont="1" applyBorder="1"/>
    <xf numFmtId="0" fontId="4" fillId="0" borderId="18" xfId="0" applyFont="1" applyBorder="1" applyAlignment="1">
      <alignment horizontal="center"/>
    </xf>
    <xf numFmtId="164" fontId="0" fillId="2" borderId="22" xfId="0" applyNumberFormat="1" applyFill="1" applyBorder="1"/>
    <xf numFmtId="0" fontId="0" fillId="2" borderId="11" xfId="0" applyFill="1" applyBorder="1"/>
    <xf numFmtId="168" fontId="0" fillId="2" borderId="22" xfId="0" applyNumberFormat="1" applyFill="1" applyBorder="1" applyAlignment="1">
      <alignment horizontal="center"/>
    </xf>
    <xf numFmtId="0" fontId="0" fillId="0" borderId="35" xfId="0" applyBorder="1"/>
    <xf numFmtId="0" fontId="3" fillId="0" borderId="19" xfId="0" applyFont="1" applyBorder="1"/>
    <xf numFmtId="164" fontId="3" fillId="2" borderId="18" xfId="0" applyNumberFormat="1" applyFont="1" applyFill="1" applyBorder="1" applyAlignment="1">
      <alignment horizontal="left"/>
    </xf>
    <xf numFmtId="164" fontId="3" fillId="2" borderId="26" xfId="0" applyNumberFormat="1" applyFont="1" applyFill="1" applyBorder="1" applyAlignment="1">
      <alignment horizontal="center"/>
    </xf>
    <xf numFmtId="0" fontId="0" fillId="0" borderId="8" xfId="0" applyBorder="1"/>
    <xf numFmtId="164" fontId="0" fillId="2" borderId="29" xfId="0" applyNumberForma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164" fontId="3" fillId="0" borderId="19" xfId="0" applyNumberFormat="1" applyFont="1" applyBorder="1"/>
    <xf numFmtId="0" fontId="12" fillId="2" borderId="16" xfId="0" applyFont="1" applyFill="1" applyBorder="1"/>
    <xf numFmtId="0" fontId="42" fillId="2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4" fillId="2" borderId="1" xfId="0" applyFont="1" applyFill="1" applyBorder="1"/>
    <xf numFmtId="0" fontId="44" fillId="2" borderId="1" xfId="0" applyFont="1" applyFill="1" applyBorder="1" applyAlignment="1">
      <alignment horizontal="left"/>
    </xf>
    <xf numFmtId="0" fontId="0" fillId="0" borderId="11" xfId="0" applyBorder="1"/>
    <xf numFmtId="0" fontId="53" fillId="2" borderId="0" xfId="0" applyFont="1" applyFill="1" applyAlignment="1">
      <alignment horizontal="left" vertical="top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9" fillId="2" borderId="0" xfId="0" applyFont="1" applyFill="1" applyAlignment="1">
      <alignment horizontal="left"/>
    </xf>
    <xf numFmtId="0" fontId="0" fillId="2" borderId="35" xfId="0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left"/>
    </xf>
    <xf numFmtId="164" fontId="3" fillId="2" borderId="22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2" xfId="0" applyFont="1" applyBorder="1"/>
    <xf numFmtId="0" fontId="0" fillId="0" borderId="32" xfId="0" applyBorder="1" applyAlignment="1">
      <alignment horizontal="center"/>
    </xf>
    <xf numFmtId="168" fontId="0" fillId="2" borderId="18" xfId="0" applyNumberFormat="1" applyFill="1" applyBorder="1" applyAlignment="1">
      <alignment horizontal="left"/>
    </xf>
    <xf numFmtId="164" fontId="41" fillId="2" borderId="22" xfId="0" applyNumberFormat="1" applyFont="1" applyFill="1" applyBorder="1" applyAlignment="1">
      <alignment horizontal="center"/>
    </xf>
    <xf numFmtId="0" fontId="41" fillId="2" borderId="35" xfId="0" applyFont="1" applyFill="1" applyBorder="1"/>
    <xf numFmtId="0" fontId="41" fillId="2" borderId="19" xfId="0" applyFont="1" applyFill="1" applyBorder="1" applyAlignment="1">
      <alignment horizontal="center"/>
    </xf>
    <xf numFmtId="0" fontId="41" fillId="2" borderId="18" xfId="0" applyFont="1" applyFill="1" applyBorder="1"/>
    <xf numFmtId="0" fontId="3" fillId="0" borderId="30" xfId="0" applyFont="1" applyBorder="1" applyAlignment="1">
      <alignment horizontal="center"/>
    </xf>
    <xf numFmtId="0" fontId="0" fillId="6" borderId="0" xfId="0" applyFill="1"/>
    <xf numFmtId="0" fontId="3" fillId="6" borderId="0" xfId="0" applyFont="1" applyFill="1"/>
    <xf numFmtId="164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2" fillId="6" borderId="0" xfId="0" applyFont="1" applyFill="1"/>
    <xf numFmtId="164" fontId="3" fillId="6" borderId="0" xfId="0" applyNumberFormat="1" applyFont="1" applyFill="1"/>
    <xf numFmtId="0" fontId="6" fillId="2" borderId="2" xfId="0" applyFont="1" applyFill="1" applyBorder="1" applyAlignment="1">
      <alignment horizontal="center"/>
    </xf>
    <xf numFmtId="168" fontId="6" fillId="2" borderId="2" xfId="0" applyNumberFormat="1" applyFont="1" applyFill="1" applyBorder="1" applyAlignment="1">
      <alignment horizontal="center"/>
    </xf>
    <xf numFmtId="164" fontId="3" fillId="2" borderId="19" xfId="0" applyNumberFormat="1" applyFont="1" applyFill="1" applyBorder="1"/>
    <xf numFmtId="164" fontId="3" fillId="2" borderId="2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29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168" fontId="61" fillId="3" borderId="0" xfId="0" applyNumberFormat="1" applyFont="1" applyFill="1" applyAlignment="1">
      <alignment horizontal="center"/>
    </xf>
    <xf numFmtId="168" fontId="62" fillId="3" borderId="0" xfId="0" applyNumberFormat="1" applyFont="1" applyFill="1" applyAlignment="1">
      <alignment horizontal="center"/>
    </xf>
    <xf numFmtId="168" fontId="61" fillId="2" borderId="0" xfId="0" applyNumberFormat="1" applyFont="1" applyFill="1" applyAlignment="1">
      <alignment horizontal="center"/>
    </xf>
    <xf numFmtId="0" fontId="49" fillId="3" borderId="0" xfId="0" applyFont="1" applyFill="1" applyAlignment="1">
      <alignment horizontal="center"/>
    </xf>
    <xf numFmtId="164" fontId="0" fillId="0" borderId="22" xfId="0" applyNumberFormat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64" fontId="3" fillId="0" borderId="11" xfId="0" applyNumberFormat="1" applyFont="1" applyBorder="1"/>
    <xf numFmtId="0" fontId="54" fillId="7" borderId="0" xfId="0" applyFont="1" applyFill="1" applyAlignment="1">
      <alignment horizontal="left"/>
    </xf>
    <xf numFmtId="0" fontId="6" fillId="7" borderId="0" xfId="0" applyFont="1" applyFill="1"/>
    <xf numFmtId="164" fontId="6" fillId="7" borderId="0" xfId="0" applyNumberFormat="1" applyFont="1" applyFill="1"/>
    <xf numFmtId="164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left"/>
    </xf>
    <xf numFmtId="0" fontId="3" fillId="7" borderId="0" xfId="0" applyFont="1" applyFill="1"/>
    <xf numFmtId="164" fontId="3" fillId="7" borderId="0" xfId="0" applyNumberFormat="1" applyFont="1" applyFill="1"/>
    <xf numFmtId="0" fontId="12" fillId="7" borderId="16" xfId="0" applyFont="1" applyFill="1" applyBorder="1" applyAlignment="1">
      <alignment horizontal="left"/>
    </xf>
    <xf numFmtId="0" fontId="59" fillId="7" borderId="16" xfId="0" applyFont="1" applyFill="1" applyBorder="1"/>
    <xf numFmtId="164" fontId="3" fillId="7" borderId="16" xfId="0" applyNumberFormat="1" applyFont="1" applyFill="1" applyBorder="1"/>
    <xf numFmtId="0" fontId="0" fillId="2" borderId="35" xfId="0" applyFill="1" applyBorder="1"/>
    <xf numFmtId="0" fontId="5" fillId="5" borderId="19" xfId="0" applyFont="1" applyFill="1" applyBorder="1"/>
    <xf numFmtId="0" fontId="5" fillId="5" borderId="18" xfId="0" applyFont="1" applyFill="1" applyBorder="1"/>
    <xf numFmtId="1" fontId="7" fillId="5" borderId="18" xfId="0" applyNumberFormat="1" applyFont="1" applyFill="1" applyBorder="1" applyAlignment="1">
      <alignment horizontal="center" vertical="center"/>
    </xf>
    <xf numFmtId="49" fontId="6" fillId="5" borderId="18" xfId="0" applyNumberFormat="1" applyFont="1" applyFill="1" applyBorder="1" applyAlignment="1">
      <alignment horizontal="center" vertical="center"/>
    </xf>
    <xf numFmtId="168" fontId="61" fillId="5" borderId="19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 applyAlignment="1">
      <alignment horizontal="left" vertical="center"/>
    </xf>
    <xf numFmtId="1" fontId="7" fillId="5" borderId="2" xfId="0" applyNumberFormat="1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left" vertical="center"/>
    </xf>
    <xf numFmtId="1" fontId="7" fillId="5" borderId="19" xfId="0" applyNumberFormat="1" applyFont="1" applyFill="1" applyBorder="1" applyAlignment="1">
      <alignment horizontal="center" vertical="center"/>
    </xf>
    <xf numFmtId="49" fontId="6" fillId="5" borderId="19" xfId="0" applyNumberFormat="1" applyFont="1" applyFill="1" applyBorder="1" applyAlignment="1">
      <alignment horizontal="center" vertical="center"/>
    </xf>
    <xf numFmtId="168" fontId="61" fillId="5" borderId="18" xfId="0" applyNumberFormat="1" applyFont="1" applyFill="1" applyBorder="1" applyAlignment="1">
      <alignment horizontal="center"/>
    </xf>
    <xf numFmtId="0" fontId="6" fillId="5" borderId="18" xfId="0" applyFont="1" applyFill="1" applyBorder="1"/>
    <xf numFmtId="1" fontId="6" fillId="5" borderId="18" xfId="0" applyNumberFormat="1" applyFont="1" applyFill="1" applyBorder="1" applyAlignment="1">
      <alignment horizontal="center"/>
    </xf>
    <xf numFmtId="0" fontId="7" fillId="5" borderId="19" xfId="0" applyFont="1" applyFill="1" applyBorder="1"/>
    <xf numFmtId="0" fontId="4" fillId="0" borderId="19" xfId="0" applyFont="1" applyBorder="1" applyAlignment="1">
      <alignment horizontal="center"/>
    </xf>
    <xf numFmtId="168" fontId="41" fillId="2" borderId="18" xfId="0" applyNumberFormat="1" applyFont="1" applyFill="1" applyBorder="1" applyAlignment="1">
      <alignment horizontal="center"/>
    </xf>
    <xf numFmtId="168" fontId="41" fillId="2" borderId="19" xfId="0" applyNumberFormat="1" applyFont="1" applyFill="1" applyBorder="1" applyAlignment="1">
      <alignment horizontal="center"/>
    </xf>
    <xf numFmtId="168" fontId="41" fillId="2" borderId="23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0" fontId="45" fillId="2" borderId="8" xfId="0" applyFont="1" applyFill="1" applyBorder="1" applyAlignment="1">
      <alignment horizontal="center"/>
    </xf>
    <xf numFmtId="0" fontId="45" fillId="2" borderId="19" xfId="0" applyFont="1" applyFill="1" applyBorder="1" applyAlignment="1">
      <alignment horizontal="center"/>
    </xf>
    <xf numFmtId="0" fontId="41" fillId="2" borderId="39" xfId="0" applyFont="1" applyFill="1" applyBorder="1"/>
    <xf numFmtId="164" fontId="41" fillId="2" borderId="10" xfId="0" applyNumberFormat="1" applyFont="1" applyFill="1" applyBorder="1" applyAlignment="1">
      <alignment horizontal="center"/>
    </xf>
    <xf numFmtId="0" fontId="3" fillId="0" borderId="30" xfId="0" applyFont="1" applyBorder="1"/>
    <xf numFmtId="0" fontId="0" fillId="2" borderId="39" xfId="0" applyFill="1" applyBorder="1"/>
    <xf numFmtId="0" fontId="45" fillId="2" borderId="40" xfId="0" applyFont="1" applyFill="1" applyBorder="1"/>
    <xf numFmtId="0" fontId="58" fillId="5" borderId="35" xfId="0" applyFont="1" applyFill="1" applyBorder="1"/>
    <xf numFmtId="0" fontId="3" fillId="4" borderId="37" xfId="0" applyFont="1" applyFill="1" applyBorder="1"/>
    <xf numFmtId="168" fontId="61" fillId="0" borderId="38" xfId="0" applyNumberFormat="1" applyFont="1" applyBorder="1" applyAlignment="1">
      <alignment horizontal="center"/>
    </xf>
    <xf numFmtId="164" fontId="3" fillId="2" borderId="30" xfId="0" applyNumberFormat="1" applyFont="1" applyFill="1" applyBorder="1"/>
    <xf numFmtId="0" fontId="12" fillId="7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3" fillId="2" borderId="20" xfId="0" applyNumberFormat="1" applyFon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3" fillId="5" borderId="19" xfId="0" applyFont="1" applyFill="1" applyBorder="1"/>
    <xf numFmtId="0" fontId="7" fillId="5" borderId="8" xfId="0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168" fontId="7" fillId="5" borderId="18" xfId="0" applyNumberFormat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/>
    </xf>
    <xf numFmtId="0" fontId="5" fillId="8" borderId="19" xfId="0" applyFont="1" applyFill="1" applyBorder="1"/>
    <xf numFmtId="1" fontId="7" fillId="8" borderId="19" xfId="0" applyNumberFormat="1" applyFont="1" applyFill="1" applyBorder="1" applyAlignment="1">
      <alignment horizontal="center" vertical="center"/>
    </xf>
    <xf numFmtId="1" fontId="7" fillId="8" borderId="18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1" fontId="6" fillId="8" borderId="19" xfId="0" applyNumberFormat="1" applyFont="1" applyFill="1" applyBorder="1" applyAlignment="1">
      <alignment horizontal="center"/>
    </xf>
    <xf numFmtId="168" fontId="61" fillId="8" borderId="19" xfId="0" applyNumberFormat="1" applyFont="1" applyFill="1" applyBorder="1" applyAlignment="1">
      <alignment horizontal="center"/>
    </xf>
    <xf numFmtId="0" fontId="6" fillId="8" borderId="18" xfId="0" applyFont="1" applyFill="1" applyBorder="1"/>
    <xf numFmtId="0" fontId="5" fillId="8" borderId="18" xfId="0" applyFont="1" applyFill="1" applyBorder="1"/>
    <xf numFmtId="49" fontId="6" fillId="8" borderId="18" xfId="0" applyNumberFormat="1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/>
    </xf>
    <xf numFmtId="0" fontId="6" fillId="8" borderId="19" xfId="0" applyFont="1" applyFill="1" applyBorder="1"/>
    <xf numFmtId="1" fontId="6" fillId="8" borderId="18" xfId="0" applyNumberFormat="1" applyFont="1" applyFill="1" applyBorder="1" applyAlignment="1">
      <alignment horizontal="center"/>
    </xf>
    <xf numFmtId="168" fontId="61" fillId="8" borderId="18" xfId="0" applyNumberFormat="1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/>
    </xf>
    <xf numFmtId="0" fontId="6" fillId="8" borderId="2" xfId="0" applyFont="1" applyFill="1" applyBorder="1"/>
    <xf numFmtId="0" fontId="2" fillId="0" borderId="29" xfId="0" applyFont="1" applyBorder="1" applyAlignment="1">
      <alignment horizontal="center"/>
    </xf>
    <xf numFmtId="164" fontId="0" fillId="2" borderId="8" xfId="0" applyNumberFormat="1" applyFill="1" applyBorder="1"/>
    <xf numFmtId="0" fontId="4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170" fontId="0" fillId="0" borderId="0" xfId="0" applyNumberFormat="1"/>
    <xf numFmtId="0" fontId="42" fillId="7" borderId="1" xfId="0" applyFont="1" applyFill="1" applyBorder="1" applyAlignment="1">
      <alignment horizontal="center"/>
    </xf>
    <xf numFmtId="0" fontId="44" fillId="7" borderId="1" xfId="0" applyFont="1" applyFill="1" applyBorder="1" applyAlignment="1">
      <alignment horizontal="center"/>
    </xf>
    <xf numFmtId="0" fontId="44" fillId="7" borderId="1" xfId="0" applyFont="1" applyFill="1" applyBorder="1"/>
    <xf numFmtId="0" fontId="44" fillId="7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9" borderId="18" xfId="0" applyFont="1" applyFill="1" applyBorder="1"/>
    <xf numFmtId="1" fontId="7" fillId="9" borderId="2" xfId="0" applyNumberFormat="1" applyFont="1" applyFill="1" applyBorder="1" applyAlignment="1">
      <alignment horizontal="center" vertical="center"/>
    </xf>
    <xf numFmtId="168" fontId="7" fillId="9" borderId="18" xfId="0" applyNumberFormat="1" applyFont="1" applyFill="1" applyBorder="1" applyAlignment="1">
      <alignment horizontal="center" vertical="center"/>
    </xf>
    <xf numFmtId="1" fontId="7" fillId="9" borderId="18" xfId="0" applyNumberFormat="1" applyFont="1" applyFill="1" applyBorder="1" applyAlignment="1">
      <alignment horizontal="center" vertical="center"/>
    </xf>
    <xf numFmtId="49" fontId="6" fillId="9" borderId="18" xfId="0" applyNumberFormat="1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/>
    </xf>
    <xf numFmtId="168" fontId="61" fillId="9" borderId="18" xfId="0" applyNumberFormat="1" applyFont="1" applyFill="1" applyBorder="1" applyAlignment="1">
      <alignment horizontal="center"/>
    </xf>
    <xf numFmtId="0" fontId="6" fillId="9" borderId="18" xfId="0" applyFont="1" applyFill="1" applyBorder="1"/>
    <xf numFmtId="0" fontId="5" fillId="9" borderId="19" xfId="0" applyFont="1" applyFill="1" applyBorder="1"/>
    <xf numFmtId="1" fontId="7" fillId="9" borderId="8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168" fontId="61" fillId="9" borderId="19" xfId="0" applyNumberFormat="1" applyFont="1" applyFill="1" applyBorder="1" applyAlignment="1">
      <alignment horizontal="center"/>
    </xf>
    <xf numFmtId="0" fontId="6" fillId="9" borderId="2" xfId="0" applyFont="1" applyFill="1" applyBorder="1"/>
    <xf numFmtId="0" fontId="3" fillId="9" borderId="19" xfId="0" applyFont="1" applyFill="1" applyBorder="1"/>
    <xf numFmtId="0" fontId="7" fillId="9" borderId="8" xfId="0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/>
    </xf>
    <xf numFmtId="1" fontId="7" fillId="9" borderId="19" xfId="0" applyNumberFormat="1" applyFont="1" applyFill="1" applyBorder="1" applyAlignment="1">
      <alignment horizontal="center" vertical="center"/>
    </xf>
    <xf numFmtId="49" fontId="6" fillId="9" borderId="19" xfId="0" applyNumberFormat="1" applyFont="1" applyFill="1" applyBorder="1" applyAlignment="1">
      <alignment horizontal="center" vertical="center"/>
    </xf>
    <xf numFmtId="1" fontId="6" fillId="9" borderId="18" xfId="0" applyNumberFormat="1" applyFont="1" applyFill="1" applyBorder="1" applyAlignment="1">
      <alignment horizontal="center"/>
    </xf>
    <xf numFmtId="0" fontId="7" fillId="9" borderId="19" xfId="0" applyFont="1" applyFill="1" applyBorder="1"/>
    <xf numFmtId="0" fontId="4" fillId="10" borderId="2" xfId="0" applyFont="1" applyFill="1" applyBorder="1" applyAlignment="1">
      <alignment horizontal="left" vertical="center"/>
    </xf>
    <xf numFmtId="0" fontId="5" fillId="10" borderId="18" xfId="0" applyFont="1" applyFill="1" applyBorder="1"/>
    <xf numFmtId="0" fontId="5" fillId="10" borderId="19" xfId="0" applyFont="1" applyFill="1" applyBorder="1"/>
    <xf numFmtId="0" fontId="3" fillId="2" borderId="0" xfId="0" applyFont="1" applyFill="1" applyAlignment="1">
      <alignment horizontal="left" vertical="top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0" fillId="0" borderId="19" xfId="0" applyBorder="1"/>
    <xf numFmtId="0" fontId="6" fillId="0" borderId="19" xfId="0" applyFont="1" applyBorder="1" applyAlignment="1">
      <alignment horizontal="center"/>
    </xf>
    <xf numFmtId="168" fontId="0" fillId="0" borderId="29" xfId="0" applyNumberForma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2" borderId="0" xfId="0" applyFill="1" applyAlignment="1">
      <alignment wrapText="1"/>
    </xf>
    <xf numFmtId="0" fontId="0" fillId="6" borderId="16" xfId="0" applyFill="1" applyBorder="1"/>
    <xf numFmtId="0" fontId="0" fillId="6" borderId="42" xfId="0" applyFill="1" applyBorder="1"/>
    <xf numFmtId="0" fontId="0" fillId="6" borderId="19" xfId="0" applyFill="1" applyBorder="1"/>
    <xf numFmtId="0" fontId="0" fillId="2" borderId="19" xfId="0" applyFill="1" applyBorder="1"/>
    <xf numFmtId="168" fontId="41" fillId="2" borderId="43" xfId="0" applyNumberFormat="1" applyFont="1" applyFill="1" applyBorder="1" applyAlignment="1">
      <alignment horizontal="center"/>
    </xf>
    <xf numFmtId="168" fontId="41" fillId="2" borderId="38" xfId="0" applyNumberFormat="1" applyFont="1" applyFill="1" applyBorder="1" applyAlignment="1">
      <alignment horizontal="center"/>
    </xf>
    <xf numFmtId="0" fontId="0" fillId="11" borderId="16" xfId="0" applyFill="1" applyBorder="1"/>
    <xf numFmtId="0" fontId="0" fillId="11" borderId="42" xfId="0" applyFill="1" applyBorder="1"/>
    <xf numFmtId="0" fontId="0" fillId="11" borderId="19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29" xfId="0" applyFill="1" applyBorder="1"/>
    <xf numFmtId="0" fontId="0" fillId="2" borderId="22" xfId="0" applyFill="1" applyBorder="1"/>
    <xf numFmtId="0" fontId="12" fillId="0" borderId="0" xfId="0" applyFont="1"/>
    <xf numFmtId="0" fontId="46" fillId="0" borderId="0" xfId="0" applyFont="1"/>
    <xf numFmtId="0" fontId="0" fillId="6" borderId="42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11" borderId="18" xfId="0" applyFill="1" applyBorder="1"/>
    <xf numFmtId="0" fontId="0" fillId="0" borderId="29" xfId="0" applyBorder="1"/>
    <xf numFmtId="0" fontId="41" fillId="2" borderId="0" xfId="0" applyFont="1" applyFill="1" applyAlignment="1">
      <alignment horizontal="left"/>
    </xf>
    <xf numFmtId="0" fontId="67" fillId="0" borderId="0" xfId="0" applyFont="1"/>
    <xf numFmtId="0" fontId="32" fillId="3" borderId="0" xfId="0" applyFont="1" applyFill="1" applyAlignment="1">
      <alignment horizontal="left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0" borderId="42" xfId="0" applyBorder="1"/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/>
    </xf>
    <xf numFmtId="0" fontId="0" fillId="11" borderId="0" xfId="0" applyFill="1"/>
    <xf numFmtId="0" fontId="0" fillId="0" borderId="22" xfId="0" applyBorder="1"/>
    <xf numFmtId="0" fontId="6" fillId="0" borderId="16" xfId="0" applyFont="1" applyBorder="1" applyAlignment="1">
      <alignment horizontal="center"/>
    </xf>
    <xf numFmtId="171" fontId="0" fillId="2" borderId="19" xfId="0" applyNumberFormat="1" applyFill="1" applyBorder="1"/>
    <xf numFmtId="171" fontId="0" fillId="2" borderId="0" xfId="0" applyNumberFormat="1" applyFill="1"/>
    <xf numFmtId="171" fontId="0" fillId="0" borderId="19" xfId="0" applyNumberFormat="1" applyBorder="1"/>
    <xf numFmtId="171" fontId="0" fillId="0" borderId="0" xfId="0" applyNumberFormat="1"/>
    <xf numFmtId="0" fontId="72" fillId="3" borderId="0" xfId="0" applyFont="1" applyFill="1" applyAlignment="1">
      <alignment horizontal="left"/>
    </xf>
    <xf numFmtId="0" fontId="0" fillId="11" borderId="16" xfId="0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0" fontId="54" fillId="2" borderId="0" xfId="0" applyFont="1" applyFill="1"/>
    <xf numFmtId="0" fontId="54" fillId="2" borderId="16" xfId="0" applyFont="1" applyFill="1" applyBorder="1"/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43" xfId="0" applyBorder="1"/>
    <xf numFmtId="0" fontId="0" fillId="11" borderId="42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2" fontId="61" fillId="0" borderId="38" xfId="0" applyNumberFormat="1" applyFont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0" xfId="0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6" borderId="18" xfId="0" applyFill="1" applyBorder="1"/>
    <xf numFmtId="0" fontId="20" fillId="2" borderId="0" xfId="0" applyFont="1" applyFill="1"/>
    <xf numFmtId="0" fontId="12" fillId="2" borderId="0" xfId="0" applyFont="1" applyFill="1"/>
    <xf numFmtId="0" fontId="20" fillId="11" borderId="0" xfId="0" applyFont="1" applyFill="1"/>
    <xf numFmtId="0" fontId="0" fillId="2" borderId="19" xfId="0" applyFill="1" applyBorder="1" applyAlignment="1">
      <alignment horizontal="center" vertical="center"/>
    </xf>
    <xf numFmtId="0" fontId="0" fillId="2" borderId="44" xfId="0" applyFill="1" applyBorder="1"/>
    <xf numFmtId="168" fontId="74" fillId="2" borderId="0" xfId="0" applyNumberFormat="1" applyFont="1" applyFill="1" applyAlignment="1">
      <alignment horizontal="center"/>
    </xf>
    <xf numFmtId="2" fontId="62" fillId="0" borderId="0" xfId="0" applyNumberFormat="1" applyFont="1" applyAlignment="1">
      <alignment horizontal="center"/>
    </xf>
    <xf numFmtId="0" fontId="46" fillId="0" borderId="16" xfId="0" applyFont="1" applyBorder="1"/>
    <xf numFmtId="0" fontId="0" fillId="2" borderId="38" xfId="0" applyFill="1" applyBorder="1"/>
    <xf numFmtId="0" fontId="32" fillId="2" borderId="0" xfId="0" applyFont="1" applyFill="1" applyAlignment="1">
      <alignment horizontal="left"/>
    </xf>
    <xf numFmtId="0" fontId="0" fillId="7" borderId="0" xfId="0" applyFill="1"/>
    <xf numFmtId="0" fontId="54" fillId="7" borderId="0" xfId="0" applyFont="1" applyFill="1"/>
    <xf numFmtId="0" fontId="0" fillId="7" borderId="16" xfId="0" applyFill="1" applyBorder="1" applyAlignment="1">
      <alignment horizontal="center"/>
    </xf>
    <xf numFmtId="0" fontId="75" fillId="13" borderId="19" xfId="0" applyFont="1" applyFill="1" applyBorder="1" applyAlignment="1">
      <alignment horizontal="left"/>
    </xf>
    <xf numFmtId="0" fontId="56" fillId="13" borderId="19" xfId="0" applyFont="1" applyFill="1" applyBorder="1" applyAlignment="1">
      <alignment horizontal="left"/>
    </xf>
    <xf numFmtId="0" fontId="33" fillId="13" borderId="19" xfId="0" applyFont="1" applyFill="1" applyBorder="1" applyAlignment="1">
      <alignment horizontal="left"/>
    </xf>
    <xf numFmtId="1" fontId="6" fillId="13" borderId="19" xfId="0" applyNumberFormat="1" applyFont="1" applyFill="1" applyBorder="1" applyAlignment="1">
      <alignment horizontal="center"/>
    </xf>
    <xf numFmtId="49" fontId="6" fillId="13" borderId="19" xfId="0" applyNumberFormat="1" applyFont="1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2" fontId="62" fillId="13" borderId="18" xfId="0" applyNumberFormat="1" applyFont="1" applyFill="1" applyBorder="1" applyAlignment="1">
      <alignment horizontal="center"/>
    </xf>
    <xf numFmtId="0" fontId="4" fillId="13" borderId="19" xfId="0" applyFont="1" applyFill="1" applyBorder="1"/>
    <xf numFmtId="0" fontId="73" fillId="13" borderId="19" xfId="0" applyFont="1" applyFill="1" applyBorder="1"/>
    <xf numFmtId="0" fontId="55" fillId="13" borderId="19" xfId="0" applyFont="1" applyFill="1" applyBorder="1"/>
    <xf numFmtId="0" fontId="6" fillId="13" borderId="18" xfId="0" applyFont="1" applyFill="1" applyBorder="1" applyAlignment="1">
      <alignment horizontal="center"/>
    </xf>
    <xf numFmtId="49" fontId="6" fillId="13" borderId="18" xfId="0" applyNumberFormat="1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2" fontId="61" fillId="13" borderId="18" xfId="0" applyNumberFormat="1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49" fontId="6" fillId="11" borderId="19" xfId="0" applyNumberFormat="1" applyFont="1" applyFill="1" applyBorder="1" applyAlignment="1">
      <alignment horizontal="center"/>
    </xf>
    <xf numFmtId="2" fontId="61" fillId="11" borderId="19" xfId="0" applyNumberFormat="1" applyFont="1" applyFill="1" applyBorder="1" applyAlignment="1">
      <alignment horizontal="center"/>
    </xf>
    <xf numFmtId="1" fontId="6" fillId="14" borderId="19" xfId="0" applyNumberFormat="1" applyFont="1" applyFill="1" applyBorder="1" applyAlignment="1">
      <alignment horizontal="center"/>
    </xf>
    <xf numFmtId="49" fontId="6" fillId="14" borderId="19" xfId="0" applyNumberFormat="1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2" fontId="61" fillId="14" borderId="19" xfId="0" applyNumberFormat="1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36" fillId="7" borderId="0" xfId="0" applyFont="1" applyFill="1"/>
    <xf numFmtId="0" fontId="6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18" fillId="0" borderId="4" xfId="0" applyNumberFormat="1" applyFont="1" applyBorder="1" applyAlignment="1">
      <alignment horizontal="left"/>
    </xf>
    <xf numFmtId="165" fontId="1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65" fontId="1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3" fillId="9" borderId="19" xfId="0" applyFont="1" applyFill="1" applyBorder="1" applyAlignment="1">
      <alignment horizontal="left"/>
    </xf>
    <xf numFmtId="0" fontId="57" fillId="8" borderId="19" xfId="0" applyFont="1" applyFill="1" applyBorder="1" applyAlignment="1">
      <alignment horizontal="left"/>
    </xf>
    <xf numFmtId="0" fontId="5" fillId="9" borderId="19" xfId="0" applyFont="1" applyFill="1" applyBorder="1" applyAlignment="1">
      <alignment horizontal="left"/>
    </xf>
    <xf numFmtId="0" fontId="57" fillId="9" borderId="19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5" fillId="8" borderId="19" xfId="0" applyFont="1" applyFill="1" applyBorder="1" applyAlignment="1">
      <alignment horizontal="left"/>
    </xf>
    <xf numFmtId="0" fontId="3" fillId="1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167" fontId="0" fillId="0" borderId="0" xfId="0" applyNumberFormat="1" applyAlignment="1">
      <alignment horizontal="center"/>
    </xf>
    <xf numFmtId="167" fontId="33" fillId="9" borderId="19" xfId="0" applyNumberFormat="1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2" borderId="3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167" fontId="33" fillId="10" borderId="18" xfId="0" applyNumberFormat="1" applyFont="1" applyFill="1" applyBorder="1" applyAlignment="1">
      <alignment horizontal="center"/>
    </xf>
    <xf numFmtId="167" fontId="33" fillId="8" borderId="18" xfId="0" applyNumberFormat="1" applyFont="1" applyFill="1" applyBorder="1" applyAlignment="1">
      <alignment horizontal="center"/>
    </xf>
    <xf numFmtId="167" fontId="33" fillId="9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167" fontId="33" fillId="8" borderId="19" xfId="0" applyNumberFormat="1" applyFont="1" applyFill="1" applyBorder="1" applyAlignment="1">
      <alignment horizontal="center"/>
    </xf>
    <xf numFmtId="167" fontId="33" fillId="10" borderId="19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3" fillId="7" borderId="16" xfId="0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4" fillId="7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0" fontId="0" fillId="11" borderId="0" xfId="0" applyFill="1" applyAlignment="1">
      <alignment horizontal="center" wrapText="1"/>
    </xf>
    <xf numFmtId="171" fontId="0" fillId="2" borderId="18" xfId="0" applyNumberFormat="1" applyFill="1" applyBorder="1" applyAlignment="1">
      <alignment horizontal="center"/>
    </xf>
    <xf numFmtId="0" fontId="0" fillId="6" borderId="41" xfId="0" applyFill="1" applyBorder="1" applyAlignment="1">
      <alignment horizontal="left"/>
    </xf>
    <xf numFmtId="171" fontId="0" fillId="2" borderId="19" xfId="0" applyNumberFormat="1" applyFill="1" applyBorder="1" applyAlignment="1">
      <alignment horizontal="center"/>
    </xf>
    <xf numFmtId="0" fontId="0" fillId="6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0" xfId="0" applyFill="1" applyAlignment="1">
      <alignment horizontal="left"/>
    </xf>
    <xf numFmtId="171" fontId="0" fillId="2" borderId="0" xfId="0" applyNumberFormat="1" applyFill="1" applyAlignment="1">
      <alignment horizontal="center" wrapText="1"/>
    </xf>
    <xf numFmtId="171" fontId="0" fillId="2" borderId="16" xfId="0" applyNumberFormat="1" applyFill="1" applyBorder="1" applyAlignment="1">
      <alignment horizontal="center" wrapText="1"/>
    </xf>
    <xf numFmtId="171" fontId="0" fillId="2" borderId="42" xfId="0" applyNumberFormat="1" applyFill="1" applyBorder="1" applyAlignment="1">
      <alignment horizontal="center"/>
    </xf>
    <xf numFmtId="0" fontId="5" fillId="14" borderId="19" xfId="0" applyFont="1" applyFill="1" applyBorder="1" applyAlignment="1">
      <alignment horizontal="left"/>
    </xf>
    <xf numFmtId="167" fontId="13" fillId="6" borderId="19" xfId="0" applyNumberFormat="1" applyFont="1" applyFill="1" applyBorder="1" applyAlignment="1">
      <alignment horizontal="center"/>
    </xf>
    <xf numFmtId="0" fontId="73" fillId="14" borderId="19" xfId="0" applyFont="1" applyFill="1" applyBorder="1"/>
    <xf numFmtId="167" fontId="13" fillId="6" borderId="18" xfId="0" applyNumberFormat="1" applyFont="1" applyFill="1" applyBorder="1" applyAlignment="1">
      <alignment horizontal="center"/>
    </xf>
    <xf numFmtId="0" fontId="40" fillId="14" borderId="19" xfId="0" applyFont="1" applyFill="1" applyBorder="1" applyAlignment="1">
      <alignment horizontal="left"/>
    </xf>
    <xf numFmtId="0" fontId="4" fillId="11" borderId="19" xfId="0" applyFont="1" applyFill="1" applyBorder="1"/>
    <xf numFmtId="0" fontId="40" fillId="13" borderId="19" xfId="0" applyFont="1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4" fillId="14" borderId="19" xfId="0" applyFont="1" applyFill="1" applyBorder="1"/>
    <xf numFmtId="0" fontId="3" fillId="11" borderId="19" xfId="0" applyFont="1" applyFill="1" applyBorder="1" applyAlignment="1">
      <alignment horizontal="left"/>
    </xf>
    <xf numFmtId="0" fontId="3" fillId="1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2" fillId="12" borderId="0" xfId="0" applyFont="1" applyFill="1" applyAlignment="1">
      <alignment horizontal="left"/>
    </xf>
    <xf numFmtId="0" fontId="5" fillId="11" borderId="19" xfId="0" applyFont="1" applyFill="1" applyBorder="1" applyAlignment="1">
      <alignment horizontal="left"/>
    </xf>
    <xf numFmtId="0" fontId="5" fillId="13" borderId="18" xfId="0" applyFont="1" applyFill="1" applyBorder="1" applyAlignment="1">
      <alignment horizontal="left"/>
    </xf>
    <xf numFmtId="0" fontId="0" fillId="6" borderId="16" xfId="0" applyFill="1" applyBorder="1" applyAlignment="1">
      <alignment horizontal="center" wrapText="1"/>
    </xf>
    <xf numFmtId="0" fontId="4" fillId="13" borderId="18" xfId="0" applyFont="1" applyFill="1" applyBorder="1"/>
    <xf numFmtId="0" fontId="66" fillId="7" borderId="0" xfId="0" applyFont="1" applyFill="1" applyAlignment="1">
      <alignment horizontal="center"/>
    </xf>
    <xf numFmtId="0" fontId="66" fillId="7" borderId="16" xfId="0" applyFont="1" applyFill="1" applyBorder="1" applyAlignment="1">
      <alignment horizontal="center"/>
    </xf>
    <xf numFmtId="171" fontId="0" fillId="2" borderId="19" xfId="0" applyNumberFormat="1" applyFill="1" applyBorder="1" applyAlignment="1">
      <alignment horizontal="center" vertical="center"/>
    </xf>
    <xf numFmtId="0" fontId="66" fillId="2" borderId="0" xfId="0" applyFont="1" applyFill="1" applyAlignment="1">
      <alignment horizontal="center"/>
    </xf>
    <xf numFmtId="0" fontId="66" fillId="2" borderId="38" xfId="0" applyFont="1" applyFill="1" applyBorder="1" applyAlignment="1">
      <alignment horizontal="center"/>
    </xf>
    <xf numFmtId="0" fontId="66" fillId="2" borderId="1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71" fontId="0" fillId="2" borderId="42" xfId="0" applyNumberFormat="1" applyFill="1" applyBorder="1" applyAlignment="1">
      <alignment horizontal="center" vertical="center"/>
    </xf>
    <xf numFmtId="167" fontId="33" fillId="5" borderId="19" xfId="0" applyNumberFormat="1" applyFont="1" applyFill="1" applyBorder="1" applyAlignment="1">
      <alignment horizontal="center"/>
    </xf>
    <xf numFmtId="0" fontId="57" fillId="5" borderId="19" xfId="0" applyFont="1" applyFill="1" applyBorder="1" applyAlignment="1">
      <alignment horizontal="left"/>
    </xf>
    <xf numFmtId="0" fontId="40" fillId="5" borderId="19" xfId="0" applyFont="1" applyFill="1" applyBorder="1" applyAlignment="1">
      <alignment horizontal="left"/>
    </xf>
    <xf numFmtId="167" fontId="33" fillId="5" borderId="18" xfId="0" applyNumberFormat="1" applyFont="1" applyFill="1" applyBorder="1" applyAlignment="1">
      <alignment horizontal="center"/>
    </xf>
    <xf numFmtId="0" fontId="5" fillId="5" borderId="19" xfId="0" applyFont="1" applyFill="1" applyBorder="1" applyAlignment="1">
      <alignment horizontal="left"/>
    </xf>
    <xf numFmtId="0" fontId="43" fillId="2" borderId="16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97"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99FF66"/>
      <color rgb="FFFF9999"/>
      <color rgb="FFFF3399"/>
      <color rgb="FFCC6600"/>
      <color rgb="FF663300"/>
      <color rgb="FF3317A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47625</xdr:rowOff>
    </xdr:from>
    <xdr:to>
      <xdr:col>10</xdr:col>
      <xdr:colOff>76200</xdr:colOff>
      <xdr:row>2</xdr:row>
      <xdr:rowOff>158217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47625"/>
          <a:ext cx="1057275" cy="482067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19050</xdr:rowOff>
    </xdr:from>
    <xdr:to>
      <xdr:col>11</xdr:col>
      <xdr:colOff>152400</xdr:colOff>
      <xdr:row>3</xdr:row>
      <xdr:rowOff>43917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19050"/>
          <a:ext cx="1219200" cy="596367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47625</xdr:rowOff>
    </xdr:from>
    <xdr:to>
      <xdr:col>10</xdr:col>
      <xdr:colOff>238125</xdr:colOff>
      <xdr:row>3</xdr:row>
      <xdr:rowOff>43917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47625"/>
          <a:ext cx="1057275" cy="482067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T53"/>
  <sheetViews>
    <sheetView workbookViewId="0">
      <selection activeCell="Y17" sqref="Y17"/>
    </sheetView>
  </sheetViews>
  <sheetFormatPr defaultColWidth="11.5546875" defaultRowHeight="13.8" x14ac:dyDescent="0.25"/>
  <cols>
    <col min="1" max="1" width="2.109375" style="1" customWidth="1"/>
    <col min="2" max="2" width="20.88671875" style="2" customWidth="1"/>
    <col min="3" max="3" width="2.6640625" style="3" customWidth="1"/>
    <col min="4" max="4" width="3.33203125" style="4" customWidth="1"/>
    <col min="5" max="5" width="1" style="5" customWidth="1"/>
    <col min="6" max="6" width="3.44140625" style="5" customWidth="1"/>
    <col min="7" max="7" width="3.109375" style="5" customWidth="1"/>
    <col min="8" max="8" width="2" style="2" customWidth="1"/>
    <col min="9" max="9" width="2.6640625" style="5" customWidth="1"/>
    <col min="10" max="10" width="3.6640625" style="6" customWidth="1"/>
    <col min="11" max="11" width="3.88671875" style="6" customWidth="1"/>
    <col min="12" max="12" width="4" style="2" customWidth="1"/>
    <col min="13" max="13" width="4.109375" style="7" customWidth="1"/>
    <col min="14" max="14" width="20.44140625" style="2" customWidth="1"/>
    <col min="15" max="15" width="2.33203125" style="3" customWidth="1"/>
    <col min="16" max="16" width="3.33203125" style="3" customWidth="1"/>
    <col min="17" max="17" width="1" style="3" customWidth="1"/>
    <col min="18" max="19" width="3.33203125" style="5" customWidth="1"/>
    <col min="20" max="20" width="1.5546875" style="5" customWidth="1"/>
    <col min="21" max="21" width="3.109375" style="5" customWidth="1"/>
    <col min="22" max="22" width="3.6640625" style="5" customWidth="1"/>
    <col min="23" max="23" width="4" style="5" customWidth="1"/>
    <col min="24" max="24" width="4.88671875" style="2" customWidth="1"/>
    <col min="25" max="26" width="2.44140625" style="2" customWidth="1"/>
    <col min="27" max="27" width="2" style="2" customWidth="1"/>
    <col min="28" max="28" width="2.44140625" style="2" customWidth="1"/>
    <col min="29" max="254" width="11.5546875" style="2" customWidth="1"/>
  </cols>
  <sheetData>
    <row r="3" spans="1:39" s="8" customFormat="1" ht="6" customHeight="1" x14ac:dyDescent="0.25">
      <c r="A3" s="1"/>
      <c r="C3" s="8" t="s">
        <v>0</v>
      </c>
      <c r="D3" s="613" t="s">
        <v>1</v>
      </c>
      <c r="E3" s="613"/>
      <c r="F3" s="613"/>
      <c r="H3" s="9"/>
      <c r="I3" s="640" t="s">
        <v>2</v>
      </c>
      <c r="J3" s="640"/>
      <c r="K3" s="613" t="s">
        <v>3</v>
      </c>
      <c r="L3" s="613"/>
      <c r="M3" s="10"/>
      <c r="N3" s="7"/>
      <c r="O3" s="11"/>
      <c r="P3" s="12"/>
      <c r="Q3" s="12"/>
      <c r="R3" s="13"/>
      <c r="S3"/>
      <c r="T3"/>
      <c r="U3"/>
      <c r="V3"/>
      <c r="W3"/>
    </row>
    <row r="4" spans="1:39" s="8" customFormat="1" ht="7.65" customHeight="1" x14ac:dyDescent="0.25">
      <c r="A4" s="634" t="s">
        <v>68</v>
      </c>
      <c r="B4" s="635"/>
      <c r="C4" s="636"/>
      <c r="D4" s="613"/>
      <c r="E4" s="613"/>
      <c r="F4" s="613"/>
      <c r="H4" s="9"/>
      <c r="I4" s="640"/>
      <c r="J4" s="640"/>
      <c r="K4" s="613"/>
      <c r="L4" s="613"/>
      <c r="M4" s="1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39" s="8" customFormat="1" ht="15" customHeight="1" x14ac:dyDescent="0.25">
      <c r="A5" s="637"/>
      <c r="B5" s="638"/>
      <c r="C5" s="639"/>
      <c r="D5" s="15" t="s">
        <v>4</v>
      </c>
      <c r="E5" s="15" t="s">
        <v>5</v>
      </c>
      <c r="F5" s="15" t="s">
        <v>6</v>
      </c>
      <c r="G5" s="641" t="s">
        <v>7</v>
      </c>
      <c r="H5" s="641"/>
      <c r="I5" s="642" t="s">
        <v>8</v>
      </c>
      <c r="J5" s="642"/>
      <c r="K5" s="14" t="s">
        <v>4</v>
      </c>
      <c r="L5" s="14" t="s">
        <v>6</v>
      </c>
      <c r="M5" s="16"/>
      <c r="N5" s="17" t="s">
        <v>9</v>
      </c>
      <c r="O5" s="18"/>
      <c r="P5" s="19"/>
      <c r="Q5" s="12"/>
      <c r="R5" s="49"/>
      <c r="S5" s="49"/>
      <c r="T5" s="49"/>
      <c r="U5" s="49"/>
      <c r="V5" s="49"/>
      <c r="W5" s="49"/>
    </row>
    <row r="6" spans="1:39" s="8" customFormat="1" ht="15" x14ac:dyDescent="0.25">
      <c r="A6" s="44"/>
      <c r="B6" s="20" t="s">
        <v>44</v>
      </c>
      <c r="C6" s="20"/>
      <c r="D6" s="21">
        <f>F53</f>
        <v>3</v>
      </c>
      <c r="E6" s="21" t="s">
        <v>5</v>
      </c>
      <c r="F6" s="21">
        <f>G53</f>
        <v>2</v>
      </c>
      <c r="G6" s="629">
        <f>D6/(D6+F6)</f>
        <v>0.6</v>
      </c>
      <c r="H6" s="629"/>
      <c r="I6" s="644" t="s">
        <v>70</v>
      </c>
      <c r="J6" s="644"/>
      <c r="K6" s="22">
        <f>J53</f>
        <v>17</v>
      </c>
      <c r="L6" s="22">
        <f>K53</f>
        <v>15</v>
      </c>
      <c r="M6" s="43">
        <f>K6/(K6+L6)</f>
        <v>0.53125</v>
      </c>
      <c r="N6" s="23" t="s">
        <v>26</v>
      </c>
      <c r="O6" s="20"/>
      <c r="P6" s="20"/>
      <c r="Q6" s="12"/>
      <c r="R6" s="32"/>
      <c r="S6" s="32"/>
      <c r="T6"/>
      <c r="U6"/>
      <c r="V6"/>
      <c r="W6"/>
    </row>
    <row r="7" spans="1:39" s="8" customFormat="1" ht="16.8" x14ac:dyDescent="0.3">
      <c r="A7" s="44"/>
      <c r="B7" s="20" t="s">
        <v>39</v>
      </c>
      <c r="C7" s="20"/>
      <c r="D7" s="21">
        <f>F39</f>
        <v>3</v>
      </c>
      <c r="E7" s="21" t="s">
        <v>5</v>
      </c>
      <c r="F7" s="21">
        <f>G39</f>
        <v>2</v>
      </c>
      <c r="G7" s="629">
        <f>D7/(D7+F7)</f>
        <v>0.6</v>
      </c>
      <c r="H7" s="629"/>
      <c r="I7" s="630" t="s">
        <v>70</v>
      </c>
      <c r="J7" s="643"/>
      <c r="K7" s="22">
        <f>J39</f>
        <v>9</v>
      </c>
      <c r="L7" s="22">
        <f>K39</f>
        <v>9</v>
      </c>
      <c r="M7" s="43">
        <f>K7/(K7+L7)</f>
        <v>0.5</v>
      </c>
      <c r="N7" s="23" t="s">
        <v>26</v>
      </c>
      <c r="O7" s="21"/>
      <c r="P7" s="24"/>
      <c r="Q7" s="12"/>
      <c r="R7" s="48"/>
      <c r="S7" s="48"/>
      <c r="T7" s="48"/>
      <c r="U7" s="48"/>
      <c r="V7" s="48"/>
      <c r="W7" s="48"/>
      <c r="AM7" s="24"/>
    </row>
    <row r="8" spans="1:39" s="8" customFormat="1" ht="15" x14ac:dyDescent="0.25">
      <c r="A8" s="20"/>
      <c r="B8" s="20" t="s">
        <v>29</v>
      </c>
      <c r="C8" s="20"/>
      <c r="D8" s="21">
        <f>F25</f>
        <v>2</v>
      </c>
      <c r="E8" s="21" t="s">
        <v>5</v>
      </c>
      <c r="F8" s="21">
        <f>G25</f>
        <v>3</v>
      </c>
      <c r="G8" s="629">
        <f>D8/(D8+F8)</f>
        <v>0.4</v>
      </c>
      <c r="H8" s="629"/>
      <c r="I8" s="630" t="s">
        <v>69</v>
      </c>
      <c r="J8" s="630"/>
      <c r="K8" s="22">
        <f>J25</f>
        <v>9</v>
      </c>
      <c r="L8" s="22">
        <f>K25</f>
        <v>9</v>
      </c>
      <c r="M8" s="43">
        <f>K8/(K8+L8)</f>
        <v>0.5</v>
      </c>
      <c r="N8" s="23" t="s">
        <v>10</v>
      </c>
      <c r="Q8" s="12"/>
      <c r="R8"/>
      <c r="S8"/>
      <c r="T8"/>
      <c r="U8"/>
      <c r="V8"/>
      <c r="W8"/>
      <c r="X8"/>
      <c r="Y8"/>
      <c r="Z8"/>
      <c r="AA8"/>
      <c r="AB8"/>
      <c r="AC8"/>
    </row>
    <row r="9" spans="1:39" s="8" customFormat="1" ht="15" x14ac:dyDescent="0.25">
      <c r="A9" s="56"/>
      <c r="B9" s="20" t="s">
        <v>33</v>
      </c>
      <c r="C9" s="20"/>
      <c r="D9" s="21">
        <f>R39</f>
        <v>2</v>
      </c>
      <c r="E9" s="21" t="s">
        <v>5</v>
      </c>
      <c r="F9" s="21">
        <f>S39</f>
        <v>3</v>
      </c>
      <c r="G9" s="629">
        <f>D9/(D9+F9)</f>
        <v>0.4</v>
      </c>
      <c r="H9" s="629"/>
      <c r="I9" s="630" t="s">
        <v>69</v>
      </c>
      <c r="J9" s="630"/>
      <c r="K9" s="22">
        <f>V39</f>
        <v>15</v>
      </c>
      <c r="L9" s="22">
        <f>W39</f>
        <v>17</v>
      </c>
      <c r="M9" s="43">
        <f>K9/(K9+L9)</f>
        <v>0.46875</v>
      </c>
      <c r="N9" s="23" t="s">
        <v>42</v>
      </c>
      <c r="O9" s="21"/>
      <c r="P9" s="24"/>
      <c r="Q9" s="12"/>
      <c r="R9"/>
      <c r="S9"/>
      <c r="T9"/>
      <c r="U9"/>
      <c r="V9"/>
      <c r="W9"/>
      <c r="X9"/>
      <c r="Y9"/>
      <c r="Z9"/>
      <c r="AA9"/>
      <c r="AB9"/>
      <c r="AC9"/>
    </row>
    <row r="10" spans="1:39" s="8" customFormat="1" ht="15" x14ac:dyDescent="0.25">
      <c r="A10" s="44"/>
      <c r="B10" s="57" t="s">
        <v>52</v>
      </c>
      <c r="C10" s="58"/>
      <c r="D10" s="59">
        <f>R25</f>
        <v>0</v>
      </c>
      <c r="E10" s="59" t="s">
        <v>5</v>
      </c>
      <c r="F10" s="59">
        <f>S25</f>
        <v>0</v>
      </c>
      <c r="G10" s="632" t="e">
        <f>D10/(D10+F10)</f>
        <v>#DIV/0!</v>
      </c>
      <c r="H10" s="632"/>
      <c r="I10" s="633" t="s">
        <v>71</v>
      </c>
      <c r="J10" s="633"/>
      <c r="K10" s="60">
        <f>V25</f>
        <v>0</v>
      </c>
      <c r="L10" s="60">
        <f>W25</f>
        <v>0</v>
      </c>
      <c r="M10" s="61" t="e">
        <f>K10/(K10+L10)</f>
        <v>#DIV/0!</v>
      </c>
      <c r="N10" s="23" t="s">
        <v>26</v>
      </c>
      <c r="O10" s="59"/>
      <c r="P10" s="62"/>
      <c r="Q10" s="12"/>
      <c r="R10" s="25"/>
      <c r="S10"/>
      <c r="T10" s="26"/>
      <c r="U10" s="26"/>
      <c r="V10" s="26"/>
      <c r="W10" s="26"/>
    </row>
    <row r="11" spans="1:39" s="8" customFormat="1" ht="14.7" customHeight="1" x14ac:dyDescent="0.25">
      <c r="A11" s="619"/>
      <c r="B11" s="619"/>
      <c r="C11" s="619"/>
      <c r="D11" s="27">
        <f>SUM(D6:D10)</f>
        <v>10</v>
      </c>
      <c r="E11" s="27"/>
      <c r="F11" s="27">
        <f>SUM(F6:F10)</f>
        <v>10</v>
      </c>
      <c r="G11" s="28"/>
      <c r="H11" s="29"/>
      <c r="I11" s="27"/>
      <c r="J11" s="30"/>
      <c r="K11" s="27">
        <f>SUM(K6:K10)</f>
        <v>50</v>
      </c>
      <c r="L11" s="27">
        <f>SUM(L6:L10)</f>
        <v>50</v>
      </c>
      <c r="M11" s="28"/>
      <c r="N11" s="28"/>
      <c r="O11" s="28"/>
      <c r="P11" s="31"/>
      <c r="Q11" s="51"/>
      <c r="R11"/>
      <c r="S11"/>
      <c r="T11"/>
      <c r="U11"/>
      <c r="V11"/>
      <c r="W11"/>
    </row>
    <row r="12" spans="1:39" ht="6.9" customHeight="1" x14ac:dyDescent="0.25"/>
    <row r="13" spans="1:39" s="40" customFormat="1" ht="10.35" customHeight="1" x14ac:dyDescent="0.2">
      <c r="A13" s="45"/>
      <c r="B13" s="45"/>
      <c r="C13" s="45"/>
      <c r="F13" s="613" t="s">
        <v>11</v>
      </c>
      <c r="G13" s="613"/>
      <c r="H13" s="613" t="s">
        <v>12</v>
      </c>
      <c r="I13" s="613"/>
      <c r="J13" s="613" t="s">
        <v>13</v>
      </c>
      <c r="K13" s="613"/>
      <c r="R13" s="613" t="s">
        <v>11</v>
      </c>
      <c r="S13" s="613"/>
      <c r="T13" s="613" t="s">
        <v>12</v>
      </c>
      <c r="U13" s="613"/>
      <c r="V13" s="613" t="s">
        <v>13</v>
      </c>
      <c r="W13" s="613"/>
    </row>
    <row r="14" spans="1:39" s="8" customFormat="1" ht="17.399999999999999" x14ac:dyDescent="0.3">
      <c r="A14" s="54" t="s">
        <v>14</v>
      </c>
      <c r="B14" s="623" t="s">
        <v>29</v>
      </c>
      <c r="C14" s="623"/>
      <c r="D14" s="623"/>
      <c r="E14" s="18"/>
      <c r="F14" s="18" t="s">
        <v>4</v>
      </c>
      <c r="G14" s="18" t="s">
        <v>6</v>
      </c>
      <c r="H14" s="33"/>
      <c r="I14" s="34" t="s">
        <v>15</v>
      </c>
      <c r="J14" s="18" t="s">
        <v>4</v>
      </c>
      <c r="K14" s="18" t="s">
        <v>6</v>
      </c>
      <c r="M14" s="54" t="s">
        <v>14</v>
      </c>
      <c r="N14" s="627" t="s">
        <v>52</v>
      </c>
      <c r="O14" s="627"/>
      <c r="P14" s="623"/>
      <c r="Q14" s="50"/>
      <c r="R14" s="18" t="s">
        <v>4</v>
      </c>
      <c r="S14" s="18" t="s">
        <v>6</v>
      </c>
      <c r="T14" s="33"/>
      <c r="U14" s="34" t="s">
        <v>15</v>
      </c>
      <c r="V14" s="18" t="s">
        <v>4</v>
      </c>
      <c r="W14" s="18" t="s">
        <v>6</v>
      </c>
    </row>
    <row r="15" spans="1:39" x14ac:dyDescent="0.25">
      <c r="A15" s="35">
        <v>7</v>
      </c>
      <c r="B15" s="23" t="s">
        <v>16</v>
      </c>
      <c r="C15" s="628">
        <v>263</v>
      </c>
      <c r="D15" s="628"/>
      <c r="E15" s="36"/>
      <c r="F15" s="22">
        <v>0</v>
      </c>
      <c r="G15" s="22">
        <v>0</v>
      </c>
      <c r="H15" s="37"/>
      <c r="I15" s="38">
        <f t="shared" ref="I15:I21" si="0">F15+G15</f>
        <v>0</v>
      </c>
      <c r="J15" s="22">
        <v>0</v>
      </c>
      <c r="K15" s="22">
        <v>0</v>
      </c>
      <c r="M15" s="35">
        <v>7</v>
      </c>
      <c r="N15" s="23" t="s">
        <v>53</v>
      </c>
      <c r="O15" s="622">
        <v>183</v>
      </c>
      <c r="P15" s="622"/>
      <c r="Q15" s="52"/>
      <c r="R15" s="22">
        <v>0</v>
      </c>
      <c r="S15" s="22">
        <v>0</v>
      </c>
      <c r="T15" s="37"/>
      <c r="U15" s="38">
        <f t="shared" ref="U15:U23" si="1">R15+S15</f>
        <v>0</v>
      </c>
      <c r="V15" s="22">
        <v>0</v>
      </c>
      <c r="W15" s="22">
        <v>0</v>
      </c>
    </row>
    <row r="16" spans="1:39" x14ac:dyDescent="0.25">
      <c r="A16" s="35">
        <v>5</v>
      </c>
      <c r="B16" s="23" t="s">
        <v>18</v>
      </c>
      <c r="C16" s="622">
        <v>347</v>
      </c>
      <c r="D16" s="622"/>
      <c r="E16" s="36"/>
      <c r="F16" s="22">
        <v>1</v>
      </c>
      <c r="G16" s="22">
        <v>0</v>
      </c>
      <c r="H16" s="37"/>
      <c r="I16" s="38">
        <f t="shared" si="0"/>
        <v>1</v>
      </c>
      <c r="J16" s="22">
        <v>4</v>
      </c>
      <c r="K16" s="22">
        <v>1</v>
      </c>
      <c r="M16" s="35">
        <v>6</v>
      </c>
      <c r="N16" s="23" t="s">
        <v>17</v>
      </c>
      <c r="O16" s="622">
        <v>143</v>
      </c>
      <c r="P16" s="622"/>
      <c r="Q16" s="52"/>
      <c r="R16" s="22">
        <v>0</v>
      </c>
      <c r="S16" s="22">
        <v>0</v>
      </c>
      <c r="T16" s="37"/>
      <c r="U16" s="38">
        <f t="shared" si="1"/>
        <v>0</v>
      </c>
      <c r="V16" s="22">
        <v>0</v>
      </c>
      <c r="W16" s="22">
        <v>0</v>
      </c>
    </row>
    <row r="17" spans="1:25" x14ac:dyDescent="0.25">
      <c r="A17" s="35">
        <v>5</v>
      </c>
      <c r="B17" s="23" t="s">
        <v>19</v>
      </c>
      <c r="C17" s="622">
        <v>389</v>
      </c>
      <c r="D17" s="622"/>
      <c r="E17" s="36"/>
      <c r="F17" s="22">
        <v>0</v>
      </c>
      <c r="G17" s="22">
        <v>1</v>
      </c>
      <c r="H17" s="37"/>
      <c r="I17" s="38">
        <f>F17+G17</f>
        <v>1</v>
      </c>
      <c r="J17" s="22">
        <v>2</v>
      </c>
      <c r="K17" s="22">
        <v>3</v>
      </c>
      <c r="M17" s="35">
        <v>6</v>
      </c>
      <c r="N17" s="23" t="s">
        <v>55</v>
      </c>
      <c r="O17" s="622">
        <v>181</v>
      </c>
      <c r="P17" s="622"/>
      <c r="Q17" s="52"/>
      <c r="R17" s="22">
        <v>0</v>
      </c>
      <c r="S17" s="22">
        <v>0</v>
      </c>
      <c r="T17" s="37"/>
      <c r="U17" s="38">
        <f t="shared" si="1"/>
        <v>0</v>
      </c>
      <c r="V17" s="22">
        <v>0</v>
      </c>
      <c r="W17" s="22">
        <v>0</v>
      </c>
    </row>
    <row r="18" spans="1:25" x14ac:dyDescent="0.25">
      <c r="A18" s="35">
        <v>5</v>
      </c>
      <c r="B18" s="23" t="s">
        <v>54</v>
      </c>
      <c r="C18" s="622">
        <v>739</v>
      </c>
      <c r="D18" s="622"/>
      <c r="E18" s="36"/>
      <c r="F18" s="22">
        <v>0</v>
      </c>
      <c r="G18" s="22">
        <v>1</v>
      </c>
      <c r="H18" s="37"/>
      <c r="I18" s="38">
        <f>F18+G18</f>
        <v>1</v>
      </c>
      <c r="J18" s="22">
        <v>0</v>
      </c>
      <c r="K18" s="22">
        <v>3</v>
      </c>
      <c r="M18" s="76">
        <v>6</v>
      </c>
      <c r="N18" s="85" t="s">
        <v>73</v>
      </c>
      <c r="O18" s="82" t="s">
        <v>59</v>
      </c>
      <c r="P18" s="83"/>
      <c r="Q18" s="73"/>
      <c r="R18" s="79">
        <v>0</v>
      </c>
      <c r="S18" s="22">
        <v>0</v>
      </c>
      <c r="T18" s="37"/>
      <c r="U18" s="38">
        <f>R18+S18</f>
        <v>0</v>
      </c>
      <c r="V18" s="22">
        <v>0</v>
      </c>
      <c r="W18" s="22">
        <v>0</v>
      </c>
    </row>
    <row r="19" spans="1:25" x14ac:dyDescent="0.25">
      <c r="A19" s="35">
        <v>4</v>
      </c>
      <c r="B19" s="23" t="s">
        <v>30</v>
      </c>
      <c r="C19" s="622">
        <v>415</v>
      </c>
      <c r="D19" s="622"/>
      <c r="E19" s="36"/>
      <c r="F19" s="22">
        <v>0</v>
      </c>
      <c r="G19" s="22">
        <v>0</v>
      </c>
      <c r="H19" s="37"/>
      <c r="I19" s="38">
        <f>F19+G19</f>
        <v>0</v>
      </c>
      <c r="J19" s="22">
        <v>0</v>
      </c>
      <c r="K19" s="22">
        <v>0</v>
      </c>
      <c r="L19" s="2" t="s">
        <v>0</v>
      </c>
      <c r="M19" s="35">
        <v>5</v>
      </c>
      <c r="N19" s="23" t="s">
        <v>56</v>
      </c>
      <c r="O19" s="622">
        <v>549</v>
      </c>
      <c r="P19" s="622"/>
      <c r="Q19" s="52"/>
      <c r="R19" s="22">
        <v>0</v>
      </c>
      <c r="S19" s="22">
        <v>0</v>
      </c>
      <c r="T19" s="37"/>
      <c r="U19" s="38">
        <f>R19+S19</f>
        <v>0</v>
      </c>
      <c r="V19" s="22">
        <v>0</v>
      </c>
      <c r="W19" s="22">
        <v>0</v>
      </c>
    </row>
    <row r="20" spans="1:25" x14ac:dyDescent="0.25">
      <c r="A20" s="35">
        <v>4</v>
      </c>
      <c r="B20" s="23" t="s">
        <v>21</v>
      </c>
      <c r="C20" s="622">
        <v>649</v>
      </c>
      <c r="D20" s="622"/>
      <c r="E20" s="36"/>
      <c r="F20" s="22">
        <v>0</v>
      </c>
      <c r="G20" s="22">
        <v>1</v>
      </c>
      <c r="H20" s="37"/>
      <c r="I20" s="38">
        <f>F20+G20</f>
        <v>1</v>
      </c>
      <c r="J20" s="22">
        <v>1</v>
      </c>
      <c r="K20" s="22">
        <v>2</v>
      </c>
      <c r="M20" s="35">
        <v>4</v>
      </c>
      <c r="N20" s="23" t="s">
        <v>57</v>
      </c>
      <c r="O20" s="63" t="s">
        <v>60</v>
      </c>
      <c r="P20" s="63"/>
      <c r="Q20" s="53"/>
      <c r="R20" s="22">
        <v>0</v>
      </c>
      <c r="S20" s="22">
        <v>0</v>
      </c>
      <c r="T20" s="37"/>
      <c r="U20" s="38">
        <f>R20+S20</f>
        <v>0</v>
      </c>
      <c r="V20" s="22">
        <v>0</v>
      </c>
      <c r="W20" s="22">
        <v>0</v>
      </c>
    </row>
    <row r="21" spans="1:25" x14ac:dyDescent="0.25">
      <c r="A21" s="35">
        <v>3</v>
      </c>
      <c r="B21" s="23" t="s">
        <v>20</v>
      </c>
      <c r="C21" s="628">
        <v>541</v>
      </c>
      <c r="D21" s="628"/>
      <c r="E21" s="36"/>
      <c r="F21" s="22">
        <v>1</v>
      </c>
      <c r="G21" s="22">
        <v>0</v>
      </c>
      <c r="H21" s="37"/>
      <c r="I21" s="38">
        <f t="shared" si="0"/>
        <v>1</v>
      </c>
      <c r="J21" s="22">
        <v>2</v>
      </c>
      <c r="K21" s="22">
        <v>0</v>
      </c>
      <c r="M21" s="35">
        <v>3</v>
      </c>
      <c r="N21" s="23" t="s">
        <v>24</v>
      </c>
      <c r="O21" s="64" t="s">
        <v>61</v>
      </c>
      <c r="P21" s="86"/>
      <c r="Q21" s="52"/>
      <c r="R21" s="22">
        <v>0</v>
      </c>
      <c r="S21" s="22">
        <v>0</v>
      </c>
      <c r="T21" s="37"/>
      <c r="U21" s="38">
        <f>R21+S21</f>
        <v>0</v>
      </c>
      <c r="V21" s="22">
        <v>0</v>
      </c>
      <c r="W21" s="22">
        <v>0</v>
      </c>
    </row>
    <row r="22" spans="1:25" x14ac:dyDescent="0.25">
      <c r="A22" s="35"/>
      <c r="B22" s="23"/>
      <c r="C22" s="622"/>
      <c r="D22" s="622"/>
      <c r="E22" s="36"/>
      <c r="F22" s="22"/>
      <c r="G22" s="22"/>
      <c r="H22" s="37"/>
      <c r="I22" s="38"/>
      <c r="J22" s="22"/>
      <c r="K22" s="22"/>
      <c r="M22" s="35">
        <v>2</v>
      </c>
      <c r="N22" s="23" t="s">
        <v>58</v>
      </c>
      <c r="O22" s="65" t="s">
        <v>62</v>
      </c>
      <c r="P22" s="87"/>
      <c r="Q22" s="52"/>
      <c r="R22" s="22">
        <v>0</v>
      </c>
      <c r="S22" s="22">
        <v>0</v>
      </c>
      <c r="T22" s="37"/>
      <c r="U22" s="38">
        <f>R22+S22</f>
        <v>0</v>
      </c>
      <c r="V22" s="22">
        <v>0</v>
      </c>
      <c r="W22" s="22">
        <v>0</v>
      </c>
    </row>
    <row r="23" spans="1:25" x14ac:dyDescent="0.25">
      <c r="A23" s="35"/>
      <c r="B23" s="23"/>
      <c r="C23" s="628"/>
      <c r="D23" s="628"/>
      <c r="E23" s="36"/>
      <c r="F23" s="22"/>
      <c r="G23" s="22"/>
      <c r="H23" s="37"/>
      <c r="I23" s="38"/>
      <c r="J23" s="22"/>
      <c r="K23" s="22"/>
      <c r="M23" s="35"/>
      <c r="N23" s="23"/>
      <c r="O23" s="614"/>
      <c r="P23" s="615"/>
      <c r="Q23" s="52"/>
      <c r="R23" s="22">
        <v>0</v>
      </c>
      <c r="S23" s="22">
        <v>0</v>
      </c>
      <c r="T23" s="37"/>
      <c r="U23" s="38">
        <f t="shared" si="1"/>
        <v>0</v>
      </c>
      <c r="V23" s="22">
        <v>0</v>
      </c>
      <c r="W23" s="22">
        <v>0</v>
      </c>
    </row>
    <row r="24" spans="1:25" x14ac:dyDescent="0.25">
      <c r="A24" s="35"/>
      <c r="B24" s="23" t="s">
        <v>22</v>
      </c>
      <c r="C24" s="622"/>
      <c r="D24" s="622"/>
      <c r="E24" s="36"/>
      <c r="F24" s="22">
        <v>0</v>
      </c>
      <c r="G24" s="22">
        <v>0</v>
      </c>
      <c r="H24" s="37"/>
      <c r="I24" s="22"/>
      <c r="J24" s="22">
        <v>0</v>
      </c>
      <c r="K24" s="22">
        <v>0</v>
      </c>
      <c r="M24" s="35"/>
      <c r="N24" s="23" t="s">
        <v>22</v>
      </c>
      <c r="O24" s="614"/>
      <c r="P24" s="615"/>
      <c r="Q24" s="52"/>
      <c r="R24" s="22">
        <v>0</v>
      </c>
      <c r="S24" s="22">
        <v>0</v>
      </c>
      <c r="T24" s="22"/>
      <c r="U24" s="22"/>
      <c r="V24" s="22">
        <v>0</v>
      </c>
      <c r="W24" s="22">
        <v>0</v>
      </c>
    </row>
    <row r="25" spans="1:25" x14ac:dyDescent="0.25">
      <c r="C25" s="81"/>
      <c r="D25" s="81"/>
      <c r="F25" s="11">
        <f>SUM(F15:F24)</f>
        <v>2</v>
      </c>
      <c r="G25" s="11">
        <f>SUM(G15:G24)</f>
        <v>3</v>
      </c>
      <c r="H25" s="11"/>
      <c r="I25" s="11"/>
      <c r="J25" s="11">
        <f>SUM(J15:J24)</f>
        <v>9</v>
      </c>
      <c r="K25" s="11">
        <f>SUM(K15:K24)</f>
        <v>9</v>
      </c>
      <c r="R25" s="11">
        <f>SUM(R15:R24)</f>
        <v>0</v>
      </c>
      <c r="S25" s="11">
        <f>SUM(S15:S24)</f>
        <v>0</v>
      </c>
      <c r="T25" s="11"/>
      <c r="U25" s="11"/>
      <c r="V25" s="11">
        <f>SUM(V15:V24)</f>
        <v>0</v>
      </c>
      <c r="W25" s="11">
        <f>SUM(W15:W24)</f>
        <v>0</v>
      </c>
    </row>
    <row r="26" spans="1:25" ht="7.35" customHeight="1" x14ac:dyDescent="0.25">
      <c r="R26"/>
      <c r="S26"/>
      <c r="T26"/>
      <c r="U26"/>
      <c r="V26"/>
      <c r="W26"/>
    </row>
    <row r="27" spans="1:25" s="40" customFormat="1" ht="10.199999999999999" x14ac:dyDescent="0.2">
      <c r="A27" s="39"/>
      <c r="C27" s="41"/>
      <c r="D27" s="42"/>
      <c r="E27" s="39"/>
      <c r="F27" s="613" t="s">
        <v>11</v>
      </c>
      <c r="G27" s="613"/>
      <c r="H27" s="613" t="s">
        <v>12</v>
      </c>
      <c r="I27" s="613"/>
      <c r="J27" s="613" t="s">
        <v>13</v>
      </c>
      <c r="K27" s="613"/>
      <c r="O27" s="41"/>
      <c r="P27" s="41"/>
      <c r="Q27" s="41"/>
      <c r="R27" s="613" t="s">
        <v>11</v>
      </c>
      <c r="S27" s="613"/>
      <c r="T27" s="613" t="s">
        <v>12</v>
      </c>
      <c r="U27" s="613"/>
      <c r="V27" s="613" t="s">
        <v>13</v>
      </c>
      <c r="W27" s="613"/>
    </row>
    <row r="28" spans="1:25" ht="17.399999999999999" x14ac:dyDescent="0.3">
      <c r="A28" s="54" t="s">
        <v>14</v>
      </c>
      <c r="B28" s="623" t="s">
        <v>39</v>
      </c>
      <c r="C28" s="623"/>
      <c r="D28" s="623"/>
      <c r="E28" s="18"/>
      <c r="F28" s="18" t="s">
        <v>4</v>
      </c>
      <c r="G28" s="18" t="s">
        <v>6</v>
      </c>
      <c r="H28" s="33"/>
      <c r="I28" s="34" t="s">
        <v>15</v>
      </c>
      <c r="J28" s="18" t="s">
        <v>4</v>
      </c>
      <c r="K28" s="18" t="s">
        <v>6</v>
      </c>
      <c r="L28" s="8"/>
      <c r="M28" s="54" t="s">
        <v>14</v>
      </c>
      <c r="N28" s="623" t="s">
        <v>33</v>
      </c>
      <c r="O28" s="623"/>
      <c r="P28" s="623"/>
      <c r="Q28" s="50"/>
      <c r="R28" s="18" t="s">
        <v>4</v>
      </c>
      <c r="S28" s="18" t="s">
        <v>6</v>
      </c>
      <c r="T28" s="33"/>
      <c r="U28" s="34" t="s">
        <v>15</v>
      </c>
      <c r="V28" s="18" t="s">
        <v>4</v>
      </c>
      <c r="W28" s="18" t="s">
        <v>6</v>
      </c>
      <c r="X28"/>
      <c r="Y28"/>
    </row>
    <row r="29" spans="1:25" x14ac:dyDescent="0.25">
      <c r="A29" s="35">
        <v>5</v>
      </c>
      <c r="B29" s="23" t="s">
        <v>46</v>
      </c>
      <c r="C29" s="620">
        <v>807</v>
      </c>
      <c r="D29" s="621"/>
      <c r="E29" s="36"/>
      <c r="F29" s="22">
        <v>0</v>
      </c>
      <c r="G29" s="22">
        <v>0</v>
      </c>
      <c r="H29" s="37"/>
      <c r="I29" s="38">
        <f t="shared" ref="I29:I37" si="2">F29+G29</f>
        <v>0</v>
      </c>
      <c r="J29" s="22">
        <v>0</v>
      </c>
      <c r="K29" s="22">
        <v>0</v>
      </c>
      <c r="M29" s="35">
        <v>7</v>
      </c>
      <c r="N29" s="23" t="s">
        <v>34</v>
      </c>
      <c r="O29" s="618">
        <v>293</v>
      </c>
      <c r="P29" s="618"/>
      <c r="Q29" s="52"/>
      <c r="R29" s="22">
        <v>1</v>
      </c>
      <c r="S29" s="22">
        <v>0</v>
      </c>
      <c r="T29" s="37"/>
      <c r="U29" s="38">
        <f t="shared" ref="U29:U36" si="3">R29+S29</f>
        <v>1</v>
      </c>
      <c r="V29" s="22">
        <v>5</v>
      </c>
      <c r="W29" s="22">
        <v>1</v>
      </c>
    </row>
    <row r="30" spans="1:25" x14ac:dyDescent="0.25">
      <c r="A30" s="35">
        <v>4</v>
      </c>
      <c r="B30" s="23" t="s">
        <v>28</v>
      </c>
      <c r="C30" s="620">
        <v>763</v>
      </c>
      <c r="D30" s="621"/>
      <c r="E30" s="36"/>
      <c r="F30" s="22">
        <v>0</v>
      </c>
      <c r="G30" s="22">
        <v>0</v>
      </c>
      <c r="H30" s="37"/>
      <c r="I30" s="38">
        <f t="shared" si="2"/>
        <v>0</v>
      </c>
      <c r="J30" s="22">
        <v>0</v>
      </c>
      <c r="K30" s="22">
        <v>0</v>
      </c>
      <c r="M30" s="35">
        <v>6</v>
      </c>
      <c r="N30" s="23" t="s">
        <v>32</v>
      </c>
      <c r="O30" s="614">
        <v>359</v>
      </c>
      <c r="P30" s="615"/>
      <c r="Q30" s="52"/>
      <c r="R30" s="22">
        <v>0</v>
      </c>
      <c r="S30" s="22">
        <v>1</v>
      </c>
      <c r="T30" s="37"/>
      <c r="U30" s="38">
        <f t="shared" si="3"/>
        <v>1</v>
      </c>
      <c r="V30" s="22">
        <v>4</v>
      </c>
      <c r="W30" s="22">
        <v>5</v>
      </c>
    </row>
    <row r="31" spans="1:25" x14ac:dyDescent="0.25">
      <c r="A31" s="35">
        <v>4</v>
      </c>
      <c r="B31" s="23" t="s">
        <v>31</v>
      </c>
      <c r="C31" s="620">
        <v>697</v>
      </c>
      <c r="D31" s="621"/>
      <c r="E31" s="36"/>
      <c r="F31" s="22">
        <v>0</v>
      </c>
      <c r="G31" s="22">
        <v>1</v>
      </c>
      <c r="H31" s="37"/>
      <c r="I31" s="38">
        <f t="shared" si="2"/>
        <v>1</v>
      </c>
      <c r="J31" s="22">
        <v>1</v>
      </c>
      <c r="K31" s="22">
        <v>4</v>
      </c>
      <c r="M31" s="35">
        <v>6</v>
      </c>
      <c r="N31" s="23" t="s">
        <v>35</v>
      </c>
      <c r="O31" s="614">
        <v>173</v>
      </c>
      <c r="P31" s="615"/>
      <c r="Q31" s="52"/>
      <c r="R31" s="22">
        <v>0</v>
      </c>
      <c r="S31" s="22">
        <v>0</v>
      </c>
      <c r="T31" s="37"/>
      <c r="U31" s="38">
        <f t="shared" si="3"/>
        <v>0</v>
      </c>
      <c r="V31" s="22">
        <v>0</v>
      </c>
      <c r="W31" s="22">
        <v>0</v>
      </c>
    </row>
    <row r="32" spans="1:25" x14ac:dyDescent="0.25">
      <c r="A32" s="35">
        <v>4</v>
      </c>
      <c r="B32" s="23" t="s">
        <v>43</v>
      </c>
      <c r="C32" s="620">
        <v>827</v>
      </c>
      <c r="D32" s="621"/>
      <c r="E32" s="36"/>
      <c r="F32" s="22">
        <v>1</v>
      </c>
      <c r="G32" s="22">
        <v>0</v>
      </c>
      <c r="H32" s="37"/>
      <c r="I32" s="38">
        <f t="shared" si="2"/>
        <v>1</v>
      </c>
      <c r="J32" s="22">
        <v>3</v>
      </c>
      <c r="K32" s="22">
        <v>2</v>
      </c>
      <c r="M32" s="35">
        <v>4</v>
      </c>
      <c r="N32" s="23" t="s">
        <v>23</v>
      </c>
      <c r="O32" s="624">
        <v>559</v>
      </c>
      <c r="P32" s="625"/>
      <c r="Q32" s="52"/>
      <c r="R32" s="22">
        <v>0</v>
      </c>
      <c r="S32" s="22">
        <v>1</v>
      </c>
      <c r="T32" s="37"/>
      <c r="U32" s="38">
        <f t="shared" si="3"/>
        <v>1</v>
      </c>
      <c r="V32" s="22">
        <v>1</v>
      </c>
      <c r="W32" s="22">
        <v>5</v>
      </c>
    </row>
    <row r="33" spans="1:23" x14ac:dyDescent="0.25">
      <c r="A33" s="35">
        <v>4</v>
      </c>
      <c r="B33" s="23" t="s">
        <v>27</v>
      </c>
      <c r="C33" s="620">
        <v>761</v>
      </c>
      <c r="D33" s="621"/>
      <c r="E33" s="36"/>
      <c r="F33" s="22">
        <v>0</v>
      </c>
      <c r="G33" s="22">
        <v>1</v>
      </c>
      <c r="H33" s="37"/>
      <c r="I33" s="38">
        <f t="shared" si="2"/>
        <v>1</v>
      </c>
      <c r="J33" s="22">
        <v>0</v>
      </c>
      <c r="K33" s="22">
        <v>2</v>
      </c>
      <c r="M33" s="35">
        <v>4</v>
      </c>
      <c r="N33" s="23" t="s">
        <v>36</v>
      </c>
      <c r="O33" s="614">
        <v>633</v>
      </c>
      <c r="P33" s="615"/>
      <c r="Q33" s="52"/>
      <c r="R33" s="22">
        <v>0</v>
      </c>
      <c r="S33" s="22">
        <v>1</v>
      </c>
      <c r="T33" s="37"/>
      <c r="U33" s="38">
        <f t="shared" si="3"/>
        <v>1</v>
      </c>
      <c r="V33" s="22">
        <v>2</v>
      </c>
      <c r="W33" s="22">
        <v>4</v>
      </c>
    </row>
    <row r="34" spans="1:23" x14ac:dyDescent="0.25">
      <c r="A34" s="76">
        <v>4</v>
      </c>
      <c r="B34" s="85" t="s">
        <v>74</v>
      </c>
      <c r="C34" s="82" t="s">
        <v>63</v>
      </c>
      <c r="D34" s="83"/>
      <c r="E34" s="80"/>
      <c r="F34" s="79">
        <v>1</v>
      </c>
      <c r="G34" s="79">
        <v>0</v>
      </c>
      <c r="H34" s="37"/>
      <c r="I34" s="38">
        <f t="shared" si="2"/>
        <v>1</v>
      </c>
      <c r="J34" s="22">
        <v>3</v>
      </c>
      <c r="K34" s="22">
        <v>0</v>
      </c>
      <c r="M34" s="35">
        <v>4</v>
      </c>
      <c r="N34" s="23" t="s">
        <v>41</v>
      </c>
      <c r="O34" s="614">
        <v>631</v>
      </c>
      <c r="P34" s="615"/>
      <c r="Q34" s="53"/>
      <c r="R34" s="22">
        <v>1</v>
      </c>
      <c r="S34" s="22">
        <v>0</v>
      </c>
      <c r="T34" s="37"/>
      <c r="U34" s="38">
        <f t="shared" si="3"/>
        <v>1</v>
      </c>
      <c r="V34" s="22">
        <v>3</v>
      </c>
      <c r="W34" s="22">
        <v>2</v>
      </c>
    </row>
    <row r="35" spans="1:23" x14ac:dyDescent="0.25">
      <c r="A35" s="35">
        <v>4</v>
      </c>
      <c r="B35" s="23" t="s">
        <v>75</v>
      </c>
      <c r="C35" s="626">
        <v>637</v>
      </c>
      <c r="D35" s="622"/>
      <c r="E35" s="36"/>
      <c r="F35" s="22">
        <v>0</v>
      </c>
      <c r="G35" s="22">
        <v>0</v>
      </c>
      <c r="H35" s="37"/>
      <c r="I35" s="38">
        <f t="shared" si="2"/>
        <v>0</v>
      </c>
      <c r="J35" s="22">
        <v>0</v>
      </c>
      <c r="K35" s="22">
        <v>0</v>
      </c>
      <c r="M35" s="35">
        <v>3</v>
      </c>
      <c r="N35" s="23" t="s">
        <v>37</v>
      </c>
      <c r="O35" s="614">
        <v>629</v>
      </c>
      <c r="P35" s="615"/>
      <c r="Q35" s="52"/>
      <c r="R35" s="22">
        <v>0</v>
      </c>
      <c r="S35" s="22">
        <v>0</v>
      </c>
      <c r="T35" s="37"/>
      <c r="U35" s="38">
        <f t="shared" si="3"/>
        <v>0</v>
      </c>
      <c r="V35" s="22">
        <v>0</v>
      </c>
      <c r="W35" s="22">
        <v>0</v>
      </c>
    </row>
    <row r="36" spans="1:23" x14ac:dyDescent="0.25">
      <c r="A36" s="35">
        <v>3</v>
      </c>
      <c r="B36" s="23" t="s">
        <v>25</v>
      </c>
      <c r="C36" s="620">
        <v>745</v>
      </c>
      <c r="D36" s="621"/>
      <c r="E36" s="36"/>
      <c r="F36" s="22">
        <v>1</v>
      </c>
      <c r="G36" s="22">
        <v>0</v>
      </c>
      <c r="H36" s="37"/>
      <c r="I36" s="38">
        <f t="shared" si="2"/>
        <v>1</v>
      </c>
      <c r="J36" s="22">
        <v>2</v>
      </c>
      <c r="K36" s="22">
        <v>1</v>
      </c>
      <c r="M36" s="35">
        <v>3</v>
      </c>
      <c r="N36" s="23" t="s">
        <v>38</v>
      </c>
      <c r="O36" s="614">
        <v>163</v>
      </c>
      <c r="P36" s="615"/>
      <c r="Q36" s="52"/>
      <c r="R36" s="22">
        <v>0</v>
      </c>
      <c r="S36" s="22">
        <v>0</v>
      </c>
      <c r="T36" s="37"/>
      <c r="U36" s="38">
        <f t="shared" si="3"/>
        <v>0</v>
      </c>
      <c r="V36" s="22">
        <v>0</v>
      </c>
      <c r="W36" s="22">
        <v>0</v>
      </c>
    </row>
    <row r="37" spans="1:23" x14ac:dyDescent="0.25">
      <c r="A37" s="35">
        <v>3</v>
      </c>
      <c r="B37" s="23" t="s">
        <v>40</v>
      </c>
      <c r="C37" s="65" t="s">
        <v>64</v>
      </c>
      <c r="D37" s="84"/>
      <c r="E37" s="36"/>
      <c r="F37" s="22">
        <v>0</v>
      </c>
      <c r="G37" s="22">
        <v>0</v>
      </c>
      <c r="H37" s="37"/>
      <c r="I37" s="38">
        <f t="shared" si="2"/>
        <v>0</v>
      </c>
      <c r="J37" s="22">
        <v>0</v>
      </c>
      <c r="K37" s="22">
        <v>0</v>
      </c>
      <c r="M37" s="35"/>
      <c r="N37" s="23"/>
      <c r="O37" s="614"/>
      <c r="P37" s="615"/>
      <c r="Q37" s="52"/>
      <c r="R37" s="22"/>
      <c r="S37" s="22"/>
      <c r="T37" s="37"/>
      <c r="U37" s="38"/>
      <c r="V37" s="22"/>
      <c r="W37" s="22"/>
    </row>
    <row r="38" spans="1:23" x14ac:dyDescent="0.25">
      <c r="A38" s="35"/>
      <c r="B38" s="23" t="s">
        <v>22</v>
      </c>
      <c r="C38" s="618"/>
      <c r="D38" s="618"/>
      <c r="E38" s="36"/>
      <c r="F38" s="22">
        <v>0</v>
      </c>
      <c r="G38" s="22">
        <v>0</v>
      </c>
      <c r="H38" s="37"/>
      <c r="I38" s="22"/>
      <c r="J38" s="22">
        <v>0</v>
      </c>
      <c r="K38" s="22">
        <v>0</v>
      </c>
      <c r="M38" s="35"/>
      <c r="N38" s="23" t="s">
        <v>22</v>
      </c>
      <c r="O38" s="618"/>
      <c r="P38" s="618"/>
      <c r="Q38" s="52"/>
      <c r="R38" s="22">
        <v>0</v>
      </c>
      <c r="S38" s="22">
        <v>0</v>
      </c>
      <c r="T38" s="22"/>
      <c r="U38" s="22"/>
      <c r="V38" s="22">
        <v>0</v>
      </c>
      <c r="W38" s="22">
        <v>0</v>
      </c>
    </row>
    <row r="39" spans="1:23" x14ac:dyDescent="0.25">
      <c r="F39" s="11">
        <f>SUM(F29:F38)</f>
        <v>3</v>
      </c>
      <c r="G39" s="11">
        <f>SUM(G29:G38)</f>
        <v>2</v>
      </c>
      <c r="H39" s="11"/>
      <c r="I39" s="11"/>
      <c r="J39" s="11">
        <f>SUM(J29:J38)</f>
        <v>9</v>
      </c>
      <c r="K39" s="11">
        <f>SUM(K29:K38)</f>
        <v>9</v>
      </c>
      <c r="M39" s="1"/>
      <c r="R39" s="11">
        <f>SUM(R29:R38)</f>
        <v>2</v>
      </c>
      <c r="S39" s="11">
        <f>SUM(S29:S38)</f>
        <v>3</v>
      </c>
      <c r="T39" s="11"/>
      <c r="U39" s="11"/>
      <c r="V39" s="11">
        <f>SUM(V29:V38)</f>
        <v>15</v>
      </c>
      <c r="W39" s="11">
        <f>SUM(W29:W38)</f>
        <v>17</v>
      </c>
    </row>
    <row r="40" spans="1:23" ht="7.35" customHeight="1" x14ac:dyDescent="0.25"/>
    <row r="41" spans="1:23" ht="9.9" customHeight="1" x14ac:dyDescent="0.25">
      <c r="A41" s="39"/>
      <c r="B41" s="40"/>
      <c r="C41" s="41"/>
      <c r="D41" s="42"/>
      <c r="E41" s="39"/>
      <c r="F41" s="613" t="s">
        <v>11</v>
      </c>
      <c r="G41" s="613"/>
      <c r="H41" s="613" t="s">
        <v>12</v>
      </c>
      <c r="I41" s="613"/>
      <c r="J41" s="613" t="s">
        <v>13</v>
      </c>
      <c r="K41" s="613"/>
      <c r="M41" s="631" t="s">
        <v>65</v>
      </c>
      <c r="N41" s="631"/>
      <c r="O41" s="631"/>
      <c r="P41" s="631"/>
      <c r="S41" s="47"/>
      <c r="T41" s="47"/>
    </row>
    <row r="42" spans="1:23" ht="17.399999999999999" x14ac:dyDescent="0.3">
      <c r="A42" s="54" t="s">
        <v>14</v>
      </c>
      <c r="B42" s="623" t="s">
        <v>44</v>
      </c>
      <c r="C42" s="623"/>
      <c r="D42" s="623"/>
      <c r="E42" s="18"/>
      <c r="F42" s="18" t="s">
        <v>4</v>
      </c>
      <c r="G42" s="18" t="s">
        <v>6</v>
      </c>
      <c r="H42" s="33"/>
      <c r="I42" s="34" t="s">
        <v>15</v>
      </c>
      <c r="J42" s="18" t="s">
        <v>4</v>
      </c>
      <c r="K42" s="18" t="s">
        <v>6</v>
      </c>
      <c r="M42" s="631"/>
      <c r="N42" s="631"/>
      <c r="O42" s="631"/>
      <c r="P42" s="631"/>
      <c r="Q42" s="47"/>
      <c r="R42" s="47"/>
      <c r="S42" s="47"/>
      <c r="T42" s="47"/>
    </row>
    <row r="43" spans="1:23" ht="14.1" customHeight="1" x14ac:dyDescent="0.25">
      <c r="A43" s="35">
        <v>7</v>
      </c>
      <c r="B43" s="23" t="s">
        <v>50</v>
      </c>
      <c r="C43" s="614">
        <v>335</v>
      </c>
      <c r="D43" s="615"/>
      <c r="E43" s="36"/>
      <c r="F43" s="22">
        <v>0</v>
      </c>
      <c r="G43" s="22">
        <v>0</v>
      </c>
      <c r="H43" s="37"/>
      <c r="I43" s="38">
        <f t="shared" ref="I43:I48" si="4">F43+G43</f>
        <v>0</v>
      </c>
      <c r="J43" s="22">
        <v>0</v>
      </c>
      <c r="K43" s="22">
        <v>0</v>
      </c>
      <c r="O43" s="47"/>
      <c r="P43" s="47"/>
      <c r="Q43" s="47"/>
      <c r="R43" s="47"/>
    </row>
    <row r="44" spans="1:23" ht="14.1" customHeight="1" x14ac:dyDescent="0.25">
      <c r="A44" s="35">
        <v>6</v>
      </c>
      <c r="B44" s="23" t="s">
        <v>51</v>
      </c>
      <c r="C44" s="614">
        <v>715</v>
      </c>
      <c r="D44" s="615"/>
      <c r="E44" s="36"/>
      <c r="F44" s="22">
        <v>1</v>
      </c>
      <c r="G44" s="22">
        <v>0</v>
      </c>
      <c r="H44" s="37"/>
      <c r="I44" s="38">
        <f t="shared" si="4"/>
        <v>1</v>
      </c>
      <c r="J44" s="22">
        <v>5</v>
      </c>
      <c r="K44" s="22">
        <v>4</v>
      </c>
      <c r="M44" s="69" t="s">
        <v>66</v>
      </c>
      <c r="N44" s="71"/>
      <c r="O44" s="46"/>
      <c r="P44" s="46"/>
      <c r="Q44" s="46"/>
      <c r="R44" s="46"/>
    </row>
    <row r="45" spans="1:23" ht="14.1" customHeight="1" x14ac:dyDescent="0.25">
      <c r="A45" s="35">
        <v>6</v>
      </c>
      <c r="B45" s="23" t="s">
        <v>45</v>
      </c>
      <c r="C45" s="614">
        <v>217</v>
      </c>
      <c r="D45" s="615"/>
      <c r="E45" s="36"/>
      <c r="F45" s="22">
        <v>1</v>
      </c>
      <c r="G45" s="22">
        <v>0</v>
      </c>
      <c r="H45" s="37"/>
      <c r="I45" s="38">
        <f t="shared" si="4"/>
        <v>1</v>
      </c>
      <c r="J45" s="22">
        <v>5</v>
      </c>
      <c r="K45" s="22">
        <v>1</v>
      </c>
      <c r="M45" t="s">
        <v>67</v>
      </c>
      <c r="N45" s="71"/>
      <c r="O45" s="46"/>
      <c r="P45" s="46"/>
      <c r="Q45" s="46"/>
      <c r="R45" s="46"/>
    </row>
    <row r="46" spans="1:23" ht="14.1" customHeight="1" x14ac:dyDescent="0.3">
      <c r="A46" s="35">
        <v>5</v>
      </c>
      <c r="B46" s="23" t="s">
        <v>47</v>
      </c>
      <c r="C46" s="614">
        <v>647</v>
      </c>
      <c r="D46" s="615"/>
      <c r="E46" s="36"/>
      <c r="F46" s="22">
        <v>1</v>
      </c>
      <c r="G46" s="22">
        <v>0</v>
      </c>
      <c r="H46" s="37"/>
      <c r="I46" s="38">
        <f t="shared" si="4"/>
        <v>1</v>
      </c>
      <c r="J46" s="22">
        <v>4</v>
      </c>
      <c r="K46" s="22">
        <v>2</v>
      </c>
      <c r="M46" s="46"/>
      <c r="N46" s="55"/>
    </row>
    <row r="47" spans="1:23" ht="14.1" customHeight="1" x14ac:dyDescent="0.3">
      <c r="A47" s="35">
        <v>4</v>
      </c>
      <c r="B47" s="23" t="s">
        <v>48</v>
      </c>
      <c r="C47" s="614">
        <v>493</v>
      </c>
      <c r="D47" s="615"/>
      <c r="E47" s="36"/>
      <c r="F47" s="22">
        <v>0</v>
      </c>
      <c r="G47" s="22">
        <v>1</v>
      </c>
      <c r="H47" s="37"/>
      <c r="I47" s="38">
        <f t="shared" si="4"/>
        <v>1</v>
      </c>
      <c r="J47" s="22">
        <v>2</v>
      </c>
      <c r="K47" s="22">
        <v>3</v>
      </c>
      <c r="M47" s="66" t="s">
        <v>72</v>
      </c>
      <c r="N47" s="55"/>
    </row>
    <row r="48" spans="1:23" ht="14.1" customHeight="1" x14ac:dyDescent="0.3">
      <c r="A48" s="35">
        <v>4</v>
      </c>
      <c r="B48" s="23" t="s">
        <v>49</v>
      </c>
      <c r="C48" s="614">
        <v>287</v>
      </c>
      <c r="D48" s="615"/>
      <c r="E48" s="36"/>
      <c r="F48" s="22">
        <v>0</v>
      </c>
      <c r="G48" s="22">
        <v>1</v>
      </c>
      <c r="H48" s="37"/>
      <c r="I48" s="38">
        <f t="shared" si="4"/>
        <v>1</v>
      </c>
      <c r="J48" s="22">
        <v>1</v>
      </c>
      <c r="K48" s="22">
        <v>5</v>
      </c>
      <c r="N48" s="55"/>
      <c r="O48" s="46"/>
      <c r="P48" s="46"/>
      <c r="Q48" s="46"/>
      <c r="R48" s="46"/>
    </row>
    <row r="49" spans="1:21" ht="14.1" customHeight="1" x14ac:dyDescent="0.25">
      <c r="A49" s="35"/>
      <c r="B49" s="23"/>
      <c r="C49" s="614"/>
      <c r="D49" s="615"/>
      <c r="E49" s="36"/>
      <c r="F49" s="22">
        <v>0</v>
      </c>
      <c r="G49" s="22">
        <v>0</v>
      </c>
      <c r="H49" s="37"/>
      <c r="I49" s="38">
        <f>F49+G49</f>
        <v>0</v>
      </c>
      <c r="J49" s="22">
        <v>0</v>
      </c>
      <c r="K49" s="22">
        <v>0</v>
      </c>
      <c r="M49" s="69" t="s">
        <v>66</v>
      </c>
      <c r="N49" s="67"/>
      <c r="O49" s="70"/>
      <c r="P49" s="70"/>
      <c r="Q49" s="70"/>
      <c r="R49" s="70"/>
      <c r="S49" s="11"/>
      <c r="T49" s="11"/>
      <c r="U49" s="11">
        <v>1</v>
      </c>
    </row>
    <row r="50" spans="1:21" ht="14.1" customHeight="1" x14ac:dyDescent="0.25">
      <c r="A50" s="76"/>
      <c r="B50" s="72"/>
      <c r="C50" s="73"/>
      <c r="D50" s="78"/>
      <c r="E50" s="74"/>
      <c r="F50" s="74"/>
      <c r="G50" s="74"/>
      <c r="H50" s="72"/>
      <c r="I50" s="74"/>
      <c r="J50" s="75"/>
      <c r="K50" s="75"/>
      <c r="M50" t="s">
        <v>67</v>
      </c>
      <c r="N50" s="68"/>
      <c r="O50" s="70"/>
      <c r="P50" s="70"/>
      <c r="Q50" s="70"/>
      <c r="R50" s="70"/>
      <c r="S50" s="11"/>
      <c r="T50" s="11"/>
      <c r="U50" s="11">
        <v>1</v>
      </c>
    </row>
    <row r="51" spans="1:21" ht="14.1" customHeight="1" x14ac:dyDescent="0.3">
      <c r="A51" s="77"/>
      <c r="B51" s="23"/>
      <c r="C51" s="616"/>
      <c r="D51" s="617"/>
      <c r="E51" s="36"/>
      <c r="F51" s="22"/>
      <c r="G51" s="22"/>
      <c r="H51" s="37"/>
      <c r="I51" s="38"/>
      <c r="J51" s="22"/>
      <c r="K51" s="22"/>
      <c r="N51" s="55"/>
    </row>
    <row r="52" spans="1:21" ht="14.4" x14ac:dyDescent="0.3">
      <c r="A52" s="77"/>
      <c r="B52" s="23" t="s">
        <v>22</v>
      </c>
      <c r="C52" s="618"/>
      <c r="D52" s="617"/>
      <c r="E52" s="36"/>
      <c r="F52" s="22">
        <v>0</v>
      </c>
      <c r="G52" s="22">
        <v>0</v>
      </c>
      <c r="H52" s="37"/>
      <c r="I52" s="22"/>
      <c r="J52" s="22">
        <v>0</v>
      </c>
      <c r="K52" s="22">
        <v>0</v>
      </c>
      <c r="N52" s="55"/>
    </row>
    <row r="53" spans="1:21" x14ac:dyDescent="0.25">
      <c r="F53" s="11">
        <f>SUM(F43:F52)</f>
        <v>3</v>
      </c>
      <c r="G53" s="11">
        <f>SUM(G43:G52)</f>
        <v>2</v>
      </c>
      <c r="H53" s="11"/>
      <c r="I53" s="11"/>
      <c r="J53" s="11">
        <f>SUM(J43:J52)</f>
        <v>17</v>
      </c>
      <c r="K53" s="11">
        <f>SUM(K43:K52)</f>
        <v>15</v>
      </c>
    </row>
  </sheetData>
  <sheetProtection selectLockedCells="1" selectUnlockedCells="1"/>
  <mergeCells count="81">
    <mergeCell ref="I3:J4"/>
    <mergeCell ref="K3:L4"/>
    <mergeCell ref="G5:H5"/>
    <mergeCell ref="I5:J5"/>
    <mergeCell ref="I7:J7"/>
    <mergeCell ref="I6:J6"/>
    <mergeCell ref="A4:C5"/>
    <mergeCell ref="C48:D48"/>
    <mergeCell ref="B42:D42"/>
    <mergeCell ref="C43:D43"/>
    <mergeCell ref="C44:D44"/>
    <mergeCell ref="C45:D45"/>
    <mergeCell ref="C46:D46"/>
    <mergeCell ref="C47:D47"/>
    <mergeCell ref="D3:F4"/>
    <mergeCell ref="B14:D14"/>
    <mergeCell ref="G9:H9"/>
    <mergeCell ref="I9:J9"/>
    <mergeCell ref="G6:H6"/>
    <mergeCell ref="M41:P42"/>
    <mergeCell ref="V13:W13"/>
    <mergeCell ref="G10:H10"/>
    <mergeCell ref="I10:J10"/>
    <mergeCell ref="G8:H8"/>
    <mergeCell ref="G7:H7"/>
    <mergeCell ref="R13:S13"/>
    <mergeCell ref="F13:G13"/>
    <mergeCell ref="H13:I13"/>
    <mergeCell ref="J13:K13"/>
    <mergeCell ref="T13:U13"/>
    <mergeCell ref="I8:J8"/>
    <mergeCell ref="V27:W27"/>
    <mergeCell ref="O17:P17"/>
    <mergeCell ref="C21:D21"/>
    <mergeCell ref="C23:D23"/>
    <mergeCell ref="C18:D18"/>
    <mergeCell ref="C20:D20"/>
    <mergeCell ref="O19:P19"/>
    <mergeCell ref="C19:D19"/>
    <mergeCell ref="C22:D22"/>
    <mergeCell ref="O23:P23"/>
    <mergeCell ref="N14:P14"/>
    <mergeCell ref="C15:D15"/>
    <mergeCell ref="O15:P15"/>
    <mergeCell ref="C16:D16"/>
    <mergeCell ref="O16:P16"/>
    <mergeCell ref="O24:P24"/>
    <mergeCell ref="O37:P37"/>
    <mergeCell ref="O38:P38"/>
    <mergeCell ref="C32:D32"/>
    <mergeCell ref="C30:D30"/>
    <mergeCell ref="O30:P30"/>
    <mergeCell ref="O32:P32"/>
    <mergeCell ref="O31:P31"/>
    <mergeCell ref="O33:P33"/>
    <mergeCell ref="C35:D35"/>
    <mergeCell ref="O34:P34"/>
    <mergeCell ref="O35:P35"/>
    <mergeCell ref="O36:P36"/>
    <mergeCell ref="C24:D24"/>
    <mergeCell ref="T27:U27"/>
    <mergeCell ref="H27:I27"/>
    <mergeCell ref="J27:K27"/>
    <mergeCell ref="C29:D29"/>
    <mergeCell ref="O29:P29"/>
    <mergeCell ref="F27:G27"/>
    <mergeCell ref="B28:D28"/>
    <mergeCell ref="N28:P28"/>
    <mergeCell ref="R27:S27"/>
    <mergeCell ref="J41:K41"/>
    <mergeCell ref="C49:D49"/>
    <mergeCell ref="C51:D51"/>
    <mergeCell ref="C52:D52"/>
    <mergeCell ref="A11:C11"/>
    <mergeCell ref="C31:D31"/>
    <mergeCell ref="F41:G41"/>
    <mergeCell ref="H41:I41"/>
    <mergeCell ref="C36:D36"/>
    <mergeCell ref="C38:D38"/>
    <mergeCell ref="C33:D33"/>
    <mergeCell ref="C17:D17"/>
  </mergeCells>
  <pageMargins left="0.25" right="0.25" top="0.93333333333333302" bottom="0.25" header="0.5" footer="0.51180555555555596"/>
  <pageSetup orientation="portrait" useFirstPageNumber="1" horizontalDpi="300" verticalDpi="300" r:id="rId1"/>
  <headerFooter alignWithMargins="0">
    <oddHeader>&amp;C&amp;"Times New Roman,Regular"&amp;20PACS Summer/Fall '13 - Tuesday Night Play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85"/>
  <sheetViews>
    <sheetView view="pageBreakPreview" zoomScaleNormal="100" zoomScaleSheetLayoutView="100" workbookViewId="0">
      <selection activeCell="M54" sqref="M54:M61"/>
    </sheetView>
  </sheetViews>
  <sheetFormatPr defaultColWidth="11.5546875" defaultRowHeight="13.8" x14ac:dyDescent="0.25"/>
  <cols>
    <col min="1" max="1" width="3.6640625" style="1" customWidth="1"/>
    <col min="2" max="2" width="20.6640625" style="2" customWidth="1"/>
    <col min="3" max="3" width="3.6640625" style="4" customWidth="1"/>
    <col min="4" max="4" width="0.44140625" style="5" customWidth="1"/>
    <col min="5" max="5" width="3.6640625" style="5" customWidth="1"/>
    <col min="6" max="6" width="3.109375" style="5" customWidth="1"/>
    <col min="7" max="7" width="2" style="2" customWidth="1"/>
    <col min="8" max="8" width="3.33203125" style="5" customWidth="1"/>
    <col min="9" max="9" width="4" style="6" customWidth="1"/>
    <col min="10" max="10" width="3.5546875" style="6" customWidth="1"/>
    <col min="11" max="11" width="3.6640625" style="2" customWidth="1"/>
    <col min="12" max="12" width="4.109375" style="7" customWidth="1"/>
    <col min="13" max="13" width="20.44140625" style="2" customWidth="1"/>
    <col min="14" max="14" width="1.44140625" style="3" customWidth="1"/>
    <col min="15" max="15" width="3.5546875" style="4" customWidth="1"/>
    <col min="16" max="16" width="1" style="3" customWidth="1"/>
    <col min="17" max="18" width="3.33203125" style="5" customWidth="1"/>
    <col min="19" max="19" width="2.109375" style="5" customWidth="1"/>
    <col min="20" max="20" width="3.109375" style="5" customWidth="1"/>
    <col min="21" max="21" width="3.6640625" style="5" customWidth="1"/>
    <col min="22" max="22" width="4.33203125" style="5" customWidth="1"/>
    <col min="23" max="25" width="0.109375" customWidth="1"/>
    <col min="26" max="35" width="11.5546875" hidden="1" customWidth="1"/>
  </cols>
  <sheetData>
    <row r="1" spans="1:22" x14ac:dyDescent="0.25">
      <c r="A1" s="195"/>
      <c r="B1" s="196"/>
      <c r="C1" s="197"/>
      <c r="D1" s="198"/>
      <c r="E1" s="198"/>
      <c r="F1" s="198"/>
      <c r="G1" s="196"/>
      <c r="H1" s="198"/>
      <c r="I1" s="199"/>
      <c r="J1" s="199"/>
      <c r="K1" s="196"/>
      <c r="L1" s="200"/>
      <c r="M1" s="95"/>
      <c r="N1" s="98"/>
      <c r="O1" s="99"/>
      <c r="P1" s="98"/>
      <c r="Q1" s="100"/>
      <c r="R1" s="100"/>
      <c r="S1" s="100"/>
      <c r="T1" s="100"/>
      <c r="U1" s="100"/>
      <c r="V1" s="100"/>
    </row>
    <row r="3" spans="1:22" ht="17.399999999999999" x14ac:dyDescent="0.3">
      <c r="B3" s="129" t="s">
        <v>323</v>
      </c>
      <c r="C3" s="104"/>
      <c r="L3" s="88" t="s">
        <v>273</v>
      </c>
    </row>
    <row r="4" spans="1:22" ht="14.25" customHeight="1" x14ac:dyDescent="0.25">
      <c r="A4" s="273" t="s">
        <v>178</v>
      </c>
      <c r="B4" s="274"/>
      <c r="C4" s="170"/>
      <c r="D4" s="169"/>
      <c r="E4" s="169"/>
      <c r="F4" s="275"/>
      <c r="G4" s="169"/>
      <c r="H4" s="167"/>
      <c r="I4" s="169"/>
      <c r="J4" s="192"/>
      <c r="K4" s="192"/>
      <c r="L4" s="167"/>
      <c r="M4" s="276"/>
      <c r="N4" s="167"/>
      <c r="O4" s="167"/>
      <c r="P4" s="167"/>
      <c r="Q4" s="167"/>
      <c r="R4" s="169"/>
      <c r="S4" s="169"/>
      <c r="T4" s="169"/>
      <c r="U4" s="169"/>
      <c r="V4" s="169"/>
    </row>
    <row r="5" spans="1:22" ht="13.5" customHeight="1" x14ac:dyDescent="0.25">
      <c r="A5" s="273" t="s">
        <v>177</v>
      </c>
      <c r="B5" s="277"/>
      <c r="C5" s="278"/>
      <c r="D5" s="279"/>
      <c r="E5" s="279"/>
      <c r="F5" s="280"/>
      <c r="G5" s="279"/>
      <c r="H5" s="281"/>
      <c r="I5" s="279"/>
      <c r="J5" s="282"/>
      <c r="K5" s="282"/>
      <c r="L5" s="281"/>
      <c r="M5" s="283"/>
      <c r="N5" s="281"/>
      <c r="O5" s="281"/>
      <c r="P5" s="281"/>
      <c r="Q5" s="281"/>
      <c r="R5" s="279"/>
      <c r="S5" s="279"/>
      <c r="T5" s="279"/>
      <c r="U5" s="279"/>
      <c r="V5" s="279"/>
    </row>
    <row r="6" spans="1:22" s="8" customFormat="1" ht="12" customHeight="1" x14ac:dyDescent="0.3">
      <c r="B6" s="89"/>
      <c r="C6" s="613"/>
      <c r="D6" s="613"/>
      <c r="E6" s="613"/>
      <c r="G6" s="123" t="s">
        <v>110</v>
      </c>
      <c r="H6" s="124"/>
      <c r="I6" s="664" t="s">
        <v>109</v>
      </c>
      <c r="J6" s="613"/>
      <c r="K6" s="613"/>
      <c r="L6" s="290" t="s">
        <v>189</v>
      </c>
      <c r="M6"/>
      <c r="N6" s="109" t="s">
        <v>322</v>
      </c>
      <c r="O6" s="201"/>
      <c r="P6" s="202"/>
      <c r="Q6" s="202"/>
      <c r="R6" s="202"/>
      <c r="S6" s="202"/>
      <c r="T6" s="202"/>
      <c r="U6" s="202"/>
      <c r="V6" s="202"/>
    </row>
    <row r="7" spans="1:22" s="8" customFormat="1" ht="15" customHeight="1" x14ac:dyDescent="0.3">
      <c r="A7" s="346"/>
      <c r="B7" s="346"/>
      <c r="C7" s="669" t="s">
        <v>111</v>
      </c>
      <c r="D7" s="669"/>
      <c r="E7" s="669"/>
      <c r="F7" s="113" t="s">
        <v>4</v>
      </c>
      <c r="G7" s="113" t="s">
        <v>5</v>
      </c>
      <c r="H7" s="113" t="s">
        <v>6</v>
      </c>
      <c r="I7" s="665"/>
      <c r="J7" s="114" t="s">
        <v>4</v>
      </c>
      <c r="K7" s="114" t="s">
        <v>6</v>
      </c>
      <c r="L7" s="291" t="s">
        <v>190</v>
      </c>
      <c r="M7" s="115" t="s">
        <v>9</v>
      </c>
      <c r="N7" s="203" t="s">
        <v>153</v>
      </c>
      <c r="O7" s="204"/>
      <c r="P7" s="205"/>
      <c r="Q7" s="206"/>
      <c r="R7" s="205"/>
      <c r="S7" s="205"/>
      <c r="T7" s="205"/>
      <c r="U7" s="205"/>
      <c r="V7" s="205"/>
    </row>
    <row r="8" spans="1:22" s="8" customFormat="1" ht="15.6" x14ac:dyDescent="0.3">
      <c r="A8" s="456"/>
      <c r="B8" s="463" t="s">
        <v>39</v>
      </c>
      <c r="C8" s="667">
        <f t="shared" ref="C8:C17" si="0">F8/(F8+H8)</f>
        <v>0.6333333333333333</v>
      </c>
      <c r="D8" s="667"/>
      <c r="E8" s="667"/>
      <c r="F8" s="458">
        <f>Q84</f>
        <v>57</v>
      </c>
      <c r="G8" s="458" t="s">
        <v>5</v>
      </c>
      <c r="H8" s="458">
        <f>R84</f>
        <v>33</v>
      </c>
      <c r="I8" s="464" t="s">
        <v>312</v>
      </c>
      <c r="J8" s="465">
        <f>U84</f>
        <v>233</v>
      </c>
      <c r="K8" s="465">
        <f>V84</f>
        <v>197</v>
      </c>
      <c r="L8" s="461">
        <f>O84</f>
        <v>4.7222222222222223</v>
      </c>
      <c r="M8" s="466" t="s">
        <v>77</v>
      </c>
      <c r="N8" s="651" t="s">
        <v>329</v>
      </c>
      <c r="O8" s="651"/>
      <c r="P8" s="651"/>
      <c r="Q8" s="651"/>
      <c r="R8" s="651"/>
      <c r="S8" s="651"/>
      <c r="T8" s="651"/>
      <c r="U8" s="651"/>
      <c r="V8" s="651"/>
    </row>
    <row r="9" spans="1:22" s="8" customFormat="1" ht="15.6" x14ac:dyDescent="0.3">
      <c r="A9" s="456"/>
      <c r="B9" s="456" t="s">
        <v>260</v>
      </c>
      <c r="C9" s="670">
        <f t="shared" si="0"/>
        <v>0.6</v>
      </c>
      <c r="D9" s="670"/>
      <c r="E9" s="670"/>
      <c r="F9" s="457">
        <f>Q100</f>
        <v>54</v>
      </c>
      <c r="G9" s="458" t="s">
        <v>5</v>
      </c>
      <c r="H9" s="457">
        <f>R100</f>
        <v>36</v>
      </c>
      <c r="I9" s="459" t="s">
        <v>69</v>
      </c>
      <c r="J9" s="460">
        <f>U100</f>
        <v>242</v>
      </c>
      <c r="K9" s="460">
        <f>V100</f>
        <v>210</v>
      </c>
      <c r="L9" s="461">
        <f>O100</f>
        <v>5.166666666666667</v>
      </c>
      <c r="M9" s="462" t="s">
        <v>160</v>
      </c>
      <c r="N9" s="647" t="s">
        <v>303</v>
      </c>
      <c r="O9" s="647"/>
      <c r="P9" s="647"/>
      <c r="Q9" s="647"/>
      <c r="R9" s="647"/>
      <c r="S9" s="647"/>
      <c r="T9" s="647"/>
      <c r="U9" s="647"/>
      <c r="V9" s="647"/>
    </row>
    <row r="10" spans="1:22" s="8" customFormat="1" ht="15.6" x14ac:dyDescent="0.3">
      <c r="A10" s="456"/>
      <c r="B10" s="456" t="s">
        <v>211</v>
      </c>
      <c r="C10" s="670">
        <f t="shared" si="0"/>
        <v>0.57777777777777772</v>
      </c>
      <c r="D10" s="670"/>
      <c r="E10" s="670"/>
      <c r="F10" s="457">
        <f>Q118</f>
        <v>52</v>
      </c>
      <c r="G10" s="457" t="s">
        <v>5</v>
      </c>
      <c r="H10" s="458">
        <f>R118</f>
        <v>38</v>
      </c>
      <c r="I10" s="464" t="s">
        <v>70</v>
      </c>
      <c r="J10" s="467">
        <f>U118</f>
        <v>251</v>
      </c>
      <c r="K10" s="467">
        <f>V118</f>
        <v>211</v>
      </c>
      <c r="L10" s="468">
        <f>O118</f>
        <v>4.9444444444444446</v>
      </c>
      <c r="M10" s="466" t="s">
        <v>212</v>
      </c>
      <c r="N10" s="651" t="s">
        <v>306</v>
      </c>
      <c r="O10" s="651"/>
      <c r="P10" s="651"/>
      <c r="Q10" s="651"/>
      <c r="R10" s="651"/>
      <c r="S10" s="651"/>
      <c r="T10" s="651"/>
      <c r="U10" s="651"/>
      <c r="V10" s="651"/>
    </row>
    <row r="11" spans="1:22" s="8" customFormat="1" ht="15.6" x14ac:dyDescent="0.3">
      <c r="A11" s="456"/>
      <c r="B11" s="463" t="s">
        <v>159</v>
      </c>
      <c r="C11" s="667">
        <f t="shared" si="0"/>
        <v>0.48888888888888887</v>
      </c>
      <c r="D11" s="667"/>
      <c r="E11" s="667"/>
      <c r="F11" s="458">
        <f>E66</f>
        <v>44</v>
      </c>
      <c r="G11" s="458" t="s">
        <v>5</v>
      </c>
      <c r="H11" s="458">
        <f>F66</f>
        <v>46</v>
      </c>
      <c r="I11" s="469" t="s">
        <v>70</v>
      </c>
      <c r="J11" s="470">
        <f>I66</f>
        <v>212</v>
      </c>
      <c r="K11" s="465">
        <f>J66</f>
        <v>218</v>
      </c>
      <c r="L11" s="461">
        <f>C66</f>
        <v>4.5625</v>
      </c>
      <c r="M11" s="462" t="s">
        <v>77</v>
      </c>
      <c r="N11" s="647" t="s">
        <v>304</v>
      </c>
      <c r="O11" s="647"/>
      <c r="P11" s="647"/>
      <c r="Q11" s="647"/>
      <c r="R11" s="647"/>
      <c r="S11" s="647"/>
      <c r="T11" s="647"/>
      <c r="U11" s="647"/>
      <c r="V11" s="647"/>
    </row>
    <row r="12" spans="1:22" s="8" customFormat="1" ht="15.6" x14ac:dyDescent="0.3">
      <c r="A12" s="507"/>
      <c r="B12" s="508" t="s">
        <v>249</v>
      </c>
      <c r="C12" s="666">
        <f t="shared" si="0"/>
        <v>0.46666666666666667</v>
      </c>
      <c r="D12" s="666"/>
      <c r="E12" s="666"/>
      <c r="F12" s="458">
        <f>Q66</f>
        <v>42</v>
      </c>
      <c r="G12" s="475" t="s">
        <v>5</v>
      </c>
      <c r="H12" s="476">
        <f>R66</f>
        <v>48</v>
      </c>
      <c r="I12" s="469" t="s">
        <v>69</v>
      </c>
      <c r="J12" s="465">
        <f>U66</f>
        <v>234</v>
      </c>
      <c r="K12" s="465">
        <f>V66</f>
        <v>244</v>
      </c>
      <c r="L12" s="461">
        <f>O66</f>
        <v>5.1875</v>
      </c>
      <c r="M12" s="471" t="s">
        <v>42</v>
      </c>
      <c r="N12" s="651" t="s">
        <v>330</v>
      </c>
      <c r="O12" s="651"/>
      <c r="P12" s="651"/>
      <c r="Q12" s="651"/>
      <c r="R12" s="651"/>
      <c r="S12" s="651"/>
      <c r="T12" s="651"/>
      <c r="U12" s="651"/>
      <c r="V12" s="651"/>
    </row>
    <row r="13" spans="1:22" s="8" customFormat="1" ht="15.6" x14ac:dyDescent="0.3">
      <c r="A13" s="507"/>
      <c r="B13" s="508" t="s">
        <v>198</v>
      </c>
      <c r="C13" s="666">
        <f t="shared" si="0"/>
        <v>0.46666666666666667</v>
      </c>
      <c r="D13" s="666"/>
      <c r="E13" s="666"/>
      <c r="F13" s="486">
        <f>E84</f>
        <v>42</v>
      </c>
      <c r="G13" s="487" t="s">
        <v>5</v>
      </c>
      <c r="H13" s="488">
        <f>F84</f>
        <v>48</v>
      </c>
      <c r="I13" s="489" t="s">
        <v>70</v>
      </c>
      <c r="J13" s="490">
        <f>I84</f>
        <v>232</v>
      </c>
      <c r="K13" s="490">
        <f>J84</f>
        <v>215</v>
      </c>
      <c r="L13" s="491">
        <f>C84</f>
        <v>4.6111111111111107</v>
      </c>
      <c r="M13" s="492" t="s">
        <v>160</v>
      </c>
      <c r="N13" s="649" t="s">
        <v>326</v>
      </c>
      <c r="O13" s="649"/>
      <c r="P13" s="649"/>
      <c r="Q13" s="649"/>
      <c r="R13" s="649"/>
      <c r="S13" s="649"/>
      <c r="T13" s="649"/>
      <c r="U13" s="649"/>
      <c r="V13" s="649"/>
    </row>
    <row r="14" spans="1:22" s="8" customFormat="1" ht="15.6" x14ac:dyDescent="0.3">
      <c r="A14" s="509"/>
      <c r="B14" s="508" t="s">
        <v>191</v>
      </c>
      <c r="C14" s="671">
        <f t="shared" si="0"/>
        <v>0.46666666666666667</v>
      </c>
      <c r="D14" s="671"/>
      <c r="E14" s="671"/>
      <c r="F14" s="494">
        <f>E50</f>
        <v>42</v>
      </c>
      <c r="G14" s="488" t="s">
        <v>5</v>
      </c>
      <c r="H14" s="494">
        <f>F50</f>
        <v>48</v>
      </c>
      <c r="I14" s="489" t="s">
        <v>69</v>
      </c>
      <c r="J14" s="495">
        <f>I50</f>
        <v>218</v>
      </c>
      <c r="K14" s="496">
        <f>J50</f>
        <v>233</v>
      </c>
      <c r="L14" s="497">
        <f>C50</f>
        <v>4.125</v>
      </c>
      <c r="M14" s="498" t="s">
        <v>160</v>
      </c>
      <c r="N14" s="646" t="s">
        <v>309</v>
      </c>
      <c r="O14" s="646"/>
      <c r="P14" s="646"/>
      <c r="Q14" s="646"/>
      <c r="R14" s="646"/>
      <c r="S14" s="646"/>
      <c r="T14" s="646"/>
      <c r="U14" s="646"/>
      <c r="V14" s="646"/>
    </row>
    <row r="15" spans="1:22" s="8" customFormat="1" ht="15.6" x14ac:dyDescent="0.3">
      <c r="A15" s="493"/>
      <c r="B15" s="499" t="s">
        <v>78</v>
      </c>
      <c r="C15" s="656">
        <f t="shared" si="0"/>
        <v>0.44444444444444442</v>
      </c>
      <c r="D15" s="656"/>
      <c r="E15" s="656"/>
      <c r="F15" s="500">
        <f>E100</f>
        <v>40</v>
      </c>
      <c r="G15" s="500" t="s">
        <v>5</v>
      </c>
      <c r="H15" s="500">
        <f>F100</f>
        <v>50</v>
      </c>
      <c r="I15" s="501" t="s">
        <v>69</v>
      </c>
      <c r="J15" s="495">
        <f>I100</f>
        <v>201</v>
      </c>
      <c r="K15" s="490">
        <f>J100</f>
        <v>239</v>
      </c>
      <c r="L15" s="491">
        <f>C100</f>
        <v>4.333333333333333</v>
      </c>
      <c r="M15" s="492" t="s">
        <v>78</v>
      </c>
      <c r="N15" s="649" t="s">
        <v>327</v>
      </c>
      <c r="O15" s="649"/>
      <c r="P15" s="649"/>
      <c r="Q15" s="649"/>
      <c r="R15" s="649"/>
      <c r="S15" s="649"/>
      <c r="T15" s="649"/>
      <c r="U15" s="649"/>
      <c r="V15" s="649"/>
    </row>
    <row r="16" spans="1:22" s="8" customFormat="1" ht="15.6" x14ac:dyDescent="0.3">
      <c r="A16" s="502"/>
      <c r="B16" s="485" t="s">
        <v>203</v>
      </c>
      <c r="C16" s="668">
        <f t="shared" si="0"/>
        <v>0.43333333333333335</v>
      </c>
      <c r="D16" s="668"/>
      <c r="E16" s="668"/>
      <c r="F16" s="503">
        <f>Q50</f>
        <v>39</v>
      </c>
      <c r="G16" s="503" t="s">
        <v>5</v>
      </c>
      <c r="H16" s="503">
        <f>R50</f>
        <v>51</v>
      </c>
      <c r="I16" s="504" t="s">
        <v>311</v>
      </c>
      <c r="J16" s="495">
        <f>U50</f>
        <v>185</v>
      </c>
      <c r="K16" s="495">
        <f>V50</f>
        <v>228</v>
      </c>
      <c r="L16" s="491">
        <f>O50</f>
        <v>4.2222222222222223</v>
      </c>
      <c r="M16" s="492" t="s">
        <v>160</v>
      </c>
      <c r="N16" s="648" t="s">
        <v>331</v>
      </c>
      <c r="O16" s="648"/>
      <c r="P16" s="648"/>
      <c r="Q16" s="648"/>
      <c r="R16" s="648"/>
      <c r="S16" s="648"/>
      <c r="T16" s="648"/>
      <c r="U16" s="648"/>
      <c r="V16" s="648"/>
    </row>
    <row r="17" spans="1:22" s="8" customFormat="1" ht="15.6" x14ac:dyDescent="0.3">
      <c r="A17" s="493"/>
      <c r="B17" s="493" t="s">
        <v>222</v>
      </c>
      <c r="C17" s="656">
        <f t="shared" si="0"/>
        <v>0.42222222222222222</v>
      </c>
      <c r="D17" s="656"/>
      <c r="E17" s="656"/>
      <c r="F17" s="488">
        <f>E118</f>
        <v>38</v>
      </c>
      <c r="G17" s="488" t="s">
        <v>5</v>
      </c>
      <c r="H17" s="488">
        <f>F118</f>
        <v>52</v>
      </c>
      <c r="I17" s="489" t="s">
        <v>70</v>
      </c>
      <c r="J17" s="505">
        <f>I118</f>
        <v>218</v>
      </c>
      <c r="K17" s="505">
        <f>J118</f>
        <v>231</v>
      </c>
      <c r="L17" s="497">
        <f>C118</f>
        <v>4</v>
      </c>
      <c r="M17" s="506" t="s">
        <v>258</v>
      </c>
      <c r="N17" s="649" t="s">
        <v>328</v>
      </c>
      <c r="O17" s="649"/>
      <c r="P17" s="649"/>
      <c r="Q17" s="649"/>
      <c r="R17" s="649"/>
      <c r="S17" s="649"/>
      <c r="T17" s="649"/>
      <c r="U17" s="649"/>
      <c r="V17" s="649"/>
    </row>
    <row r="18" spans="1:22" s="8" customFormat="1" ht="14.7" customHeight="1" x14ac:dyDescent="0.25">
      <c r="A18" s="676"/>
      <c r="B18" s="676"/>
      <c r="C18" s="125"/>
      <c r="D18" s="125"/>
      <c r="E18" s="125"/>
      <c r="F18" s="173">
        <f>SUM(F8:F17)</f>
        <v>450</v>
      </c>
      <c r="G18" s="126"/>
      <c r="H18" s="173">
        <f>SUM(H8:H17)</f>
        <v>450</v>
      </c>
      <c r="I18"/>
      <c r="J18" s="173">
        <f>SUM(J8:J17)</f>
        <v>2226</v>
      </c>
      <c r="K18" s="173">
        <f>SUM(K8:K17)</f>
        <v>2226</v>
      </c>
      <c r="L18" s="293">
        <f>AVERAGE(L8:L17)</f>
        <v>4.5875000000000004</v>
      </c>
      <c r="M18" s="32"/>
      <c r="N18" s="32"/>
      <c r="O18" s="147"/>
      <c r="P18" s="51"/>
      <c r="Q18"/>
      <c r="R18"/>
      <c r="S18"/>
      <c r="T18"/>
      <c r="U18"/>
      <c r="V18"/>
    </row>
    <row r="19" spans="1:22" s="8" customFormat="1" ht="14.7" customHeight="1" x14ac:dyDescent="0.25">
      <c r="A19" s="484"/>
      <c r="B19" s="484"/>
      <c r="C19" s="125"/>
      <c r="D19" s="125"/>
      <c r="E19" s="125"/>
      <c r="F19" s="173"/>
      <c r="G19" s="126"/>
      <c r="H19" s="173"/>
      <c r="I19"/>
      <c r="J19" s="173"/>
      <c r="K19" s="173"/>
      <c r="L19" s="293"/>
      <c r="M19" s="32"/>
      <c r="N19" s="32"/>
      <c r="O19" s="147"/>
      <c r="P19" s="51"/>
      <c r="Q19"/>
      <c r="R19"/>
      <c r="S19"/>
      <c r="T19"/>
      <c r="U19"/>
      <c r="V19"/>
    </row>
    <row r="20" spans="1:22" s="8" customFormat="1" ht="14.7" customHeight="1" x14ac:dyDescent="0.25">
      <c r="A20" s="652" t="s">
        <v>324</v>
      </c>
      <c r="B20" s="652"/>
      <c r="C20" s="652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  <c r="O20" s="652"/>
      <c r="P20" s="652"/>
      <c r="Q20" s="652"/>
      <c r="R20" s="652"/>
      <c r="S20" s="652"/>
      <c r="T20" s="652"/>
      <c r="U20" s="652"/>
      <c r="V20" s="652"/>
    </row>
    <row r="21" spans="1:22" s="8" customFormat="1" ht="14.7" customHeight="1" x14ac:dyDescent="0.25">
      <c r="A21" s="652" t="s">
        <v>325</v>
      </c>
      <c r="B21" s="652"/>
      <c r="C21" s="652"/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</row>
    <row r="22" spans="1:22" s="8" customFormat="1" ht="14.7" customHeight="1" x14ac:dyDescent="0.25">
      <c r="A22" s="510"/>
      <c r="B22" s="510"/>
      <c r="C22" s="510"/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</row>
    <row r="23" spans="1:22" s="8" customFormat="1" ht="14.7" customHeight="1" x14ac:dyDescent="0.25">
      <c r="A23" s="510"/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</row>
    <row r="24" spans="1:22" s="8" customFormat="1" ht="14.7" customHeight="1" x14ac:dyDescent="0.25">
      <c r="A24" s="510"/>
      <c r="B24" s="510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0"/>
      <c r="V24" s="510"/>
    </row>
    <row r="25" spans="1:22" s="8" customFormat="1" ht="14.7" customHeight="1" x14ac:dyDescent="0.25">
      <c r="A25" s="510"/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</row>
    <row r="26" spans="1:22" s="8" customFormat="1" ht="14.7" customHeight="1" x14ac:dyDescent="0.25">
      <c r="A26" s="654"/>
      <c r="B26" s="654"/>
      <c r="C26" s="654"/>
      <c r="D26" s="654"/>
      <c r="E26" s="654"/>
      <c r="F26" s="654"/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654"/>
      <c r="S26" s="654"/>
      <c r="T26" s="654"/>
      <c r="U26" s="654"/>
      <c r="V26" s="654"/>
    </row>
    <row r="27" spans="1:22" s="8" customFormat="1" ht="14.7" customHeight="1" x14ac:dyDescent="0.25">
      <c r="A27" s="654"/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  <c r="S27" s="654"/>
      <c r="T27" s="654"/>
      <c r="U27" s="654"/>
      <c r="V27" s="654"/>
    </row>
    <row r="28" spans="1:22" s="8" customFormat="1" ht="14.7" customHeight="1" x14ac:dyDescent="0.25">
      <c r="A28" s="654" t="s">
        <v>332</v>
      </c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</row>
    <row r="29" spans="1:22" s="8" customFormat="1" ht="14.7" customHeight="1" x14ac:dyDescent="0.25">
      <c r="A29" s="654"/>
      <c r="B29" s="654"/>
      <c r="C29" s="654"/>
      <c r="D29" s="654"/>
      <c r="E29" s="654"/>
      <c r="F29" s="654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  <c r="R29" s="654"/>
      <c r="S29" s="654"/>
      <c r="T29" s="654"/>
      <c r="U29" s="654"/>
      <c r="V29" s="654"/>
    </row>
    <row r="30" spans="1:22" s="8" customFormat="1" ht="14.7" customHeight="1" x14ac:dyDescent="0.25">
      <c r="A30" s="510"/>
      <c r="B30" s="510"/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</row>
    <row r="31" spans="1:22" s="8" customFormat="1" ht="14.7" customHeight="1" x14ac:dyDescent="0.25">
      <c r="A31" s="653"/>
      <c r="B31" s="653"/>
      <c r="C31" s="653"/>
      <c r="D31" s="653"/>
      <c r="E31" s="653"/>
      <c r="F31" s="653"/>
      <c r="G31" s="653"/>
      <c r="H31" s="653"/>
      <c r="I31" s="653"/>
      <c r="J31" s="653"/>
      <c r="K31" s="653"/>
      <c r="L31" s="653"/>
      <c r="M31" s="653"/>
      <c r="N31" s="653"/>
      <c r="O31" s="653"/>
      <c r="P31" s="653"/>
      <c r="Q31" s="653"/>
      <c r="R31" s="653"/>
      <c r="S31" s="653"/>
      <c r="T31" s="653"/>
      <c r="U31" s="653"/>
      <c r="V31" s="653"/>
    </row>
    <row r="32" spans="1:22" s="8" customFormat="1" ht="14.7" customHeight="1" x14ac:dyDescent="0.25">
      <c r="A32" s="484"/>
      <c r="B32" s="484"/>
      <c r="C32" s="125"/>
      <c r="D32" s="125"/>
      <c r="E32" s="125"/>
      <c r="F32" s="173"/>
      <c r="G32" s="126"/>
      <c r="H32" s="173"/>
      <c r="I32"/>
      <c r="J32" s="173"/>
      <c r="K32" s="173"/>
      <c r="L32" s="293"/>
      <c r="M32" s="32"/>
      <c r="N32" s="32"/>
      <c r="O32" s="147"/>
      <c r="P32" s="51"/>
      <c r="Q32"/>
      <c r="R32"/>
      <c r="S32"/>
      <c r="T32"/>
      <c r="U32"/>
      <c r="V32"/>
    </row>
    <row r="33" spans="1:22" s="8" customFormat="1" ht="14.7" customHeight="1" x14ac:dyDescent="0.25">
      <c r="A33" s="484"/>
      <c r="B33" s="484"/>
      <c r="C33" s="125"/>
      <c r="D33" s="125"/>
      <c r="E33" s="125"/>
      <c r="F33" s="173"/>
      <c r="G33" s="126"/>
      <c r="H33" s="173"/>
      <c r="I33"/>
      <c r="J33" s="173"/>
      <c r="K33" s="173"/>
      <c r="L33" s="293"/>
      <c r="M33" s="32"/>
      <c r="N33" s="32"/>
      <c r="O33" s="147"/>
      <c r="P33" s="51"/>
      <c r="Q33"/>
      <c r="R33"/>
      <c r="S33"/>
      <c r="T33"/>
      <c r="U33"/>
      <c r="V33"/>
    </row>
    <row r="34" spans="1:22" s="8" customFormat="1" ht="14.7" customHeight="1" x14ac:dyDescent="0.25">
      <c r="A34" s="315" t="s">
        <v>195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10"/>
      <c r="Q34" s="310"/>
      <c r="R34" s="310"/>
      <c r="S34" s="310"/>
      <c r="T34" s="310"/>
      <c r="U34" s="310"/>
      <c r="V34" s="109"/>
    </row>
    <row r="35" spans="1:22" ht="12.75" customHeight="1" x14ac:dyDescent="0.25">
      <c r="A35" s="316" t="s">
        <v>196</v>
      </c>
      <c r="B35" s="95"/>
      <c r="C35" s="99"/>
      <c r="D35" s="100"/>
      <c r="E35" s="100"/>
      <c r="F35" s="100"/>
      <c r="G35" s="95"/>
      <c r="H35" s="100"/>
      <c r="I35" s="110"/>
      <c r="J35" s="110"/>
      <c r="K35" s="95"/>
      <c r="L35" s="111"/>
      <c r="M35" s="95"/>
      <c r="N35" s="98"/>
      <c r="O35" s="99"/>
      <c r="P35" s="98"/>
      <c r="Q35" s="100"/>
      <c r="R35" s="100"/>
      <c r="S35" s="100"/>
      <c r="T35" s="100"/>
      <c r="U35" s="100"/>
      <c r="V35" s="100"/>
    </row>
    <row r="36" spans="1:22" s="40" customFormat="1" ht="17.25" customHeight="1" x14ac:dyDescent="0.25">
      <c r="A36" s="397" t="s">
        <v>320</v>
      </c>
      <c r="B36" s="406"/>
      <c r="C36" s="407"/>
      <c r="D36" s="407"/>
      <c r="E36" s="645" t="s">
        <v>11</v>
      </c>
      <c r="F36" s="645"/>
      <c r="G36" s="645" t="s">
        <v>12</v>
      </c>
      <c r="H36" s="645"/>
      <c r="I36" s="645" t="s">
        <v>13</v>
      </c>
      <c r="J36" s="645"/>
      <c r="K36" s="141"/>
      <c r="L36" s="397" t="s">
        <v>272</v>
      </c>
      <c r="M36" s="398"/>
      <c r="N36" s="399"/>
      <c r="O36" s="400"/>
      <c r="P36" s="401"/>
      <c r="Q36" s="645" t="s">
        <v>11</v>
      </c>
      <c r="R36" s="645"/>
      <c r="S36" s="645" t="s">
        <v>12</v>
      </c>
      <c r="T36" s="645"/>
      <c r="U36" s="645" t="s">
        <v>13</v>
      </c>
      <c r="V36" s="645"/>
    </row>
    <row r="37" spans="1:22" s="8" customFormat="1" ht="17.399999999999999" x14ac:dyDescent="0.3">
      <c r="A37" s="402" t="s">
        <v>14</v>
      </c>
      <c r="B37" s="408" t="s">
        <v>192</v>
      </c>
      <c r="C37" s="409"/>
      <c r="D37" s="410"/>
      <c r="E37" s="403" t="s">
        <v>4</v>
      </c>
      <c r="F37" s="403" t="s">
        <v>6</v>
      </c>
      <c r="G37" s="404"/>
      <c r="H37" s="405" t="s">
        <v>15</v>
      </c>
      <c r="I37" s="403" t="s">
        <v>4</v>
      </c>
      <c r="J37" s="403" t="s">
        <v>6</v>
      </c>
      <c r="K37" s="142"/>
      <c r="L37" s="402" t="s">
        <v>14</v>
      </c>
      <c r="M37" s="657" t="s">
        <v>203</v>
      </c>
      <c r="N37" s="657"/>
      <c r="O37" s="658"/>
      <c r="P37" s="447"/>
      <c r="Q37" s="403" t="s">
        <v>4</v>
      </c>
      <c r="R37" s="403" t="s">
        <v>6</v>
      </c>
      <c r="S37" s="404"/>
      <c r="T37" s="405" t="s">
        <v>15</v>
      </c>
      <c r="U37" s="403" t="s">
        <v>4</v>
      </c>
      <c r="V37" s="403" t="s">
        <v>6</v>
      </c>
    </row>
    <row r="38" spans="1:22" x14ac:dyDescent="0.25">
      <c r="A38" s="259">
        <v>7</v>
      </c>
      <c r="B38" s="103" t="s">
        <v>193</v>
      </c>
      <c r="C38" s="254"/>
      <c r="D38" s="96"/>
      <c r="E38" s="102">
        <v>7</v>
      </c>
      <c r="F38" s="102">
        <v>4</v>
      </c>
      <c r="G38" s="103"/>
      <c r="H38" s="102">
        <f t="shared" ref="H38:H45" si="1">E38+F38</f>
        <v>11</v>
      </c>
      <c r="I38" s="102">
        <v>48</v>
      </c>
      <c r="J38" s="102">
        <v>34</v>
      </c>
      <c r="K38" s="134"/>
      <c r="L38" s="271">
        <v>5</v>
      </c>
      <c r="M38" s="326" t="s">
        <v>217</v>
      </c>
      <c r="N38" s="331"/>
      <c r="O38" s="324"/>
      <c r="P38" s="331"/>
      <c r="Q38" s="135">
        <v>5</v>
      </c>
      <c r="R38" s="102">
        <v>9</v>
      </c>
      <c r="S38" s="103"/>
      <c r="T38" s="102">
        <f t="shared" ref="T38:T43" si="2">Q38+R38</f>
        <v>14</v>
      </c>
      <c r="U38" s="102">
        <v>40</v>
      </c>
      <c r="V38" s="102">
        <v>50</v>
      </c>
    </row>
    <row r="39" spans="1:22" x14ac:dyDescent="0.25">
      <c r="A39" s="259">
        <v>6.5</v>
      </c>
      <c r="B39" s="103" t="s">
        <v>73</v>
      </c>
      <c r="C39" s="328"/>
      <c r="D39" s="96"/>
      <c r="E39" s="102">
        <v>6</v>
      </c>
      <c r="F39" s="102">
        <v>7</v>
      </c>
      <c r="G39" s="103"/>
      <c r="H39" s="102">
        <f t="shared" si="1"/>
        <v>13</v>
      </c>
      <c r="I39" s="102">
        <v>51</v>
      </c>
      <c r="J39" s="102">
        <v>45</v>
      </c>
      <c r="K39" s="134"/>
      <c r="L39" s="271">
        <v>5</v>
      </c>
      <c r="M39" s="327" t="s">
        <v>293</v>
      </c>
      <c r="N39" s="331"/>
      <c r="O39" s="324"/>
      <c r="P39" s="331"/>
      <c r="Q39" s="325">
        <v>6</v>
      </c>
      <c r="R39" s="325">
        <v>3</v>
      </c>
      <c r="S39" s="325"/>
      <c r="T39" s="325">
        <f t="shared" si="2"/>
        <v>9</v>
      </c>
      <c r="U39" s="325">
        <v>21</v>
      </c>
      <c r="V39" s="325">
        <v>22</v>
      </c>
    </row>
    <row r="40" spans="1:22" x14ac:dyDescent="0.25">
      <c r="A40" s="259">
        <v>4.5</v>
      </c>
      <c r="B40" s="336" t="s">
        <v>174</v>
      </c>
      <c r="C40" s="265"/>
      <c r="D40" s="473"/>
      <c r="E40" s="135">
        <v>7</v>
      </c>
      <c r="F40" s="135">
        <v>9</v>
      </c>
      <c r="G40" s="135"/>
      <c r="H40" s="135">
        <f t="shared" si="1"/>
        <v>16</v>
      </c>
      <c r="I40" s="135">
        <v>39</v>
      </c>
      <c r="J40" s="135">
        <v>38</v>
      </c>
      <c r="K40" s="134"/>
      <c r="L40" s="259">
        <v>4.5</v>
      </c>
      <c r="M40" s="327" t="s">
        <v>206</v>
      </c>
      <c r="N40" s="331"/>
      <c r="O40" s="324"/>
      <c r="P40" s="330"/>
      <c r="Q40" s="122">
        <v>4</v>
      </c>
      <c r="R40" s="122">
        <v>6</v>
      </c>
      <c r="S40" s="143"/>
      <c r="T40" s="122">
        <f t="shared" si="2"/>
        <v>10</v>
      </c>
      <c r="U40" s="122">
        <v>22</v>
      </c>
      <c r="V40" s="122">
        <v>28</v>
      </c>
    </row>
    <row r="41" spans="1:22" x14ac:dyDescent="0.25">
      <c r="A41" s="259">
        <v>4</v>
      </c>
      <c r="B41" s="103" t="s">
        <v>173</v>
      </c>
      <c r="C41" s="328"/>
      <c r="D41" s="96"/>
      <c r="E41" s="102">
        <v>3</v>
      </c>
      <c r="F41" s="102">
        <v>6</v>
      </c>
      <c r="G41" s="103"/>
      <c r="H41" s="102">
        <f t="shared" si="1"/>
        <v>9</v>
      </c>
      <c r="I41" s="102">
        <v>16</v>
      </c>
      <c r="J41" s="102">
        <v>27</v>
      </c>
      <c r="K41" s="134"/>
      <c r="L41" s="259">
        <v>4.5</v>
      </c>
      <c r="M41" s="103" t="s">
        <v>200</v>
      </c>
      <c r="N41" s="136"/>
      <c r="O41" s="137"/>
      <c r="P41" s="102"/>
      <c r="Q41" s="122">
        <v>7</v>
      </c>
      <c r="R41" s="122">
        <v>7</v>
      </c>
      <c r="S41" s="143"/>
      <c r="T41" s="122">
        <f t="shared" si="2"/>
        <v>14</v>
      </c>
      <c r="U41" s="122">
        <v>29</v>
      </c>
      <c r="V41" s="122">
        <v>27</v>
      </c>
    </row>
    <row r="42" spans="1:22" x14ac:dyDescent="0.25">
      <c r="A42" s="259">
        <v>3</v>
      </c>
      <c r="B42" s="103" t="s">
        <v>197</v>
      </c>
      <c r="C42" s="335"/>
      <c r="D42" s="266"/>
      <c r="E42" s="135">
        <v>4</v>
      </c>
      <c r="F42" s="135">
        <v>4</v>
      </c>
      <c r="G42" s="135"/>
      <c r="H42" s="135">
        <f t="shared" si="1"/>
        <v>8</v>
      </c>
      <c r="I42" s="135">
        <v>12</v>
      </c>
      <c r="J42" s="135">
        <v>20</v>
      </c>
      <c r="K42" s="134" t="s">
        <v>0</v>
      </c>
      <c r="L42" s="271">
        <v>4.5</v>
      </c>
      <c r="M42" s="155" t="s">
        <v>199</v>
      </c>
      <c r="N42" s="174"/>
      <c r="O42" s="164"/>
      <c r="P42" s="135"/>
      <c r="Q42" s="102">
        <v>5</v>
      </c>
      <c r="R42" s="102">
        <v>7</v>
      </c>
      <c r="S42" s="103"/>
      <c r="T42" s="102">
        <f t="shared" si="2"/>
        <v>12</v>
      </c>
      <c r="U42" s="102">
        <v>25</v>
      </c>
      <c r="V42" s="102">
        <v>31</v>
      </c>
    </row>
    <row r="43" spans="1:22" x14ac:dyDescent="0.25">
      <c r="A43" s="259">
        <v>3</v>
      </c>
      <c r="B43" s="327" t="s">
        <v>243</v>
      </c>
      <c r="C43" s="320"/>
      <c r="E43" s="135">
        <v>8</v>
      </c>
      <c r="F43" s="135">
        <v>3</v>
      </c>
      <c r="G43" s="135"/>
      <c r="H43" s="135">
        <f t="shared" si="1"/>
        <v>11</v>
      </c>
      <c r="I43" s="135">
        <v>18</v>
      </c>
      <c r="J43" s="135">
        <v>15</v>
      </c>
      <c r="K43" s="134"/>
      <c r="L43" s="271">
        <v>4</v>
      </c>
      <c r="M43" s="155" t="s">
        <v>218</v>
      </c>
      <c r="N43" s="136"/>
      <c r="O43" s="450"/>
      <c r="P43" s="102"/>
      <c r="Q43" s="122">
        <v>4</v>
      </c>
      <c r="R43" s="122">
        <v>7</v>
      </c>
      <c r="S43" s="143"/>
      <c r="T43" s="122">
        <f t="shared" si="2"/>
        <v>11</v>
      </c>
      <c r="U43" s="122">
        <v>23</v>
      </c>
      <c r="V43" s="122">
        <v>27</v>
      </c>
    </row>
    <row r="44" spans="1:22" x14ac:dyDescent="0.25">
      <c r="A44" s="259">
        <v>2.5</v>
      </c>
      <c r="B44" s="103" t="s">
        <v>172</v>
      </c>
      <c r="C44" s="332"/>
      <c r="D44" s="266"/>
      <c r="E44" s="102">
        <v>4</v>
      </c>
      <c r="F44" s="102">
        <v>5</v>
      </c>
      <c r="G44" s="103"/>
      <c r="H44" s="102">
        <f t="shared" si="1"/>
        <v>9</v>
      </c>
      <c r="I44" s="102">
        <v>11</v>
      </c>
      <c r="J44" s="102">
        <v>12</v>
      </c>
      <c r="K44" s="134"/>
      <c r="L44" s="259">
        <v>4</v>
      </c>
      <c r="M44" s="103" t="s">
        <v>207</v>
      </c>
      <c r="N44" s="236"/>
      <c r="O44" s="237"/>
      <c r="P44" s="238"/>
      <c r="Q44" s="135">
        <v>2</v>
      </c>
      <c r="R44" s="135">
        <v>4</v>
      </c>
      <c r="S44" s="155"/>
      <c r="T44" s="135">
        <f t="shared" ref="T44:T49" si="3">Q44+R44</f>
        <v>6</v>
      </c>
      <c r="U44" s="135">
        <v>10</v>
      </c>
      <c r="V44" s="135">
        <v>18</v>
      </c>
    </row>
    <row r="45" spans="1:22" x14ac:dyDescent="0.25">
      <c r="A45" s="259">
        <v>2.5</v>
      </c>
      <c r="B45" s="103" t="s">
        <v>176</v>
      </c>
      <c r="C45" s="332"/>
      <c r="D45" s="266"/>
      <c r="E45" s="135">
        <v>1</v>
      </c>
      <c r="F45" s="135">
        <v>6</v>
      </c>
      <c r="G45" s="135"/>
      <c r="H45" s="135">
        <f t="shared" si="1"/>
        <v>7</v>
      </c>
      <c r="I45" s="135">
        <v>6</v>
      </c>
      <c r="J45" s="135">
        <v>16</v>
      </c>
      <c r="K45" s="134"/>
      <c r="L45" s="271">
        <v>3.5</v>
      </c>
      <c r="M45" s="103" t="s">
        <v>202</v>
      </c>
      <c r="N45" s="174"/>
      <c r="O45" s="164"/>
      <c r="P45" s="135"/>
      <c r="Q45" s="102">
        <v>5</v>
      </c>
      <c r="R45" s="102">
        <v>7</v>
      </c>
      <c r="S45" s="103"/>
      <c r="T45" s="102">
        <f t="shared" si="3"/>
        <v>12</v>
      </c>
      <c r="U45" s="102">
        <v>13</v>
      </c>
      <c r="V45" s="102">
        <v>22</v>
      </c>
    </row>
    <row r="46" spans="1:22" x14ac:dyDescent="0.25">
      <c r="A46" s="472"/>
      <c r="B46" s="333"/>
      <c r="C46" s="324"/>
      <c r="D46" s="318"/>
      <c r="E46" s="318"/>
      <c r="F46" s="318"/>
      <c r="G46" s="333"/>
      <c r="H46" s="318"/>
      <c r="I46" s="334"/>
      <c r="J46" s="334"/>
      <c r="K46" s="134"/>
      <c r="L46" s="259">
        <v>3</v>
      </c>
      <c r="M46" s="155" t="s">
        <v>201</v>
      </c>
      <c r="N46" s="136"/>
      <c r="O46" s="137"/>
      <c r="P46" s="102"/>
      <c r="Q46" s="122">
        <v>1</v>
      </c>
      <c r="R46" s="122">
        <v>1</v>
      </c>
      <c r="S46" s="143"/>
      <c r="T46" s="122">
        <f t="shared" si="3"/>
        <v>2</v>
      </c>
      <c r="U46" s="122">
        <v>2</v>
      </c>
      <c r="V46" s="122">
        <v>3</v>
      </c>
    </row>
    <row r="47" spans="1:22" x14ac:dyDescent="0.25">
      <c r="A47" s="267"/>
      <c r="B47" s="103" t="s">
        <v>76</v>
      </c>
      <c r="C47" s="335"/>
      <c r="D47" s="266"/>
      <c r="E47" s="102">
        <v>2</v>
      </c>
      <c r="F47" s="102">
        <v>4</v>
      </c>
      <c r="G47" s="103"/>
      <c r="H47" s="102">
        <f>E47+F47</f>
        <v>6</v>
      </c>
      <c r="I47" s="102">
        <v>17</v>
      </c>
      <c r="J47" s="102">
        <v>26</v>
      </c>
      <c r="K47" s="134"/>
      <c r="L47" s="166"/>
      <c r="M47" s="659" t="s">
        <v>76</v>
      </c>
      <c r="N47" s="660"/>
      <c r="O47" s="661"/>
      <c r="P47" s="94"/>
      <c r="Q47" s="102">
        <v>0</v>
      </c>
      <c r="R47" s="102">
        <v>0</v>
      </c>
      <c r="S47" s="103"/>
      <c r="T47" s="102">
        <f t="shared" si="3"/>
        <v>0</v>
      </c>
      <c r="U47" s="102">
        <v>0</v>
      </c>
      <c r="V47" s="102">
        <v>0</v>
      </c>
    </row>
    <row r="48" spans="1:22" x14ac:dyDescent="0.25">
      <c r="A48" s="90"/>
      <c r="B48" s="130" t="s">
        <v>106</v>
      </c>
      <c r="C48" s="268"/>
      <c r="D48" s="269"/>
      <c r="E48" s="380">
        <v>0</v>
      </c>
      <c r="F48" s="381">
        <v>0</v>
      </c>
      <c r="G48" s="103"/>
      <c r="H48" s="102">
        <f>E48+F48</f>
        <v>0</v>
      </c>
      <c r="I48" s="102">
        <v>0</v>
      </c>
      <c r="J48" s="102">
        <v>0</v>
      </c>
      <c r="K48" s="134"/>
      <c r="L48" s="138"/>
      <c r="M48" s="144" t="s">
        <v>106</v>
      </c>
      <c r="N48" s="145"/>
      <c r="O48" s="139"/>
      <c r="P48" s="140"/>
      <c r="Q48" s="193">
        <v>0</v>
      </c>
      <c r="R48" s="193">
        <v>0</v>
      </c>
      <c r="S48" s="143"/>
      <c r="T48" s="122">
        <f t="shared" si="3"/>
        <v>0</v>
      </c>
      <c r="U48" s="122">
        <v>0</v>
      </c>
      <c r="V48" s="122">
        <v>0</v>
      </c>
    </row>
    <row r="49" spans="1:22" ht="14.4" x14ac:dyDescent="0.3">
      <c r="A49" s="128"/>
      <c r="B49" s="224" t="s">
        <v>158</v>
      </c>
      <c r="C49" s="225"/>
      <c r="D49" s="226"/>
      <c r="E49" s="227">
        <v>0</v>
      </c>
      <c r="F49" s="227">
        <v>0</v>
      </c>
      <c r="G49" s="228"/>
      <c r="H49" s="229">
        <f>E49+F49</f>
        <v>0</v>
      </c>
      <c r="I49" s="229"/>
      <c r="J49" s="229"/>
      <c r="K49" s="122"/>
      <c r="L49" s="128"/>
      <c r="M49" s="230" t="s">
        <v>158</v>
      </c>
      <c r="N49" s="231"/>
      <c r="O49" s="292"/>
      <c r="P49" s="232"/>
      <c r="Q49" s="233">
        <v>0</v>
      </c>
      <c r="R49" s="233">
        <v>0</v>
      </c>
      <c r="S49" s="234"/>
      <c r="T49" s="235">
        <f t="shared" si="3"/>
        <v>0</v>
      </c>
      <c r="U49" s="235">
        <v>0</v>
      </c>
      <c r="V49" s="235">
        <v>0</v>
      </c>
    </row>
    <row r="50" spans="1:22" x14ac:dyDescent="0.25">
      <c r="A50" s="210" t="s">
        <v>157</v>
      </c>
      <c r="B50" s="208"/>
      <c r="C50" s="299">
        <f>AVERAGE(A38:A45)</f>
        <v>4.125</v>
      </c>
      <c r="D50" s="270"/>
      <c r="E50" s="92">
        <f>SUM(E38:E49)</f>
        <v>42</v>
      </c>
      <c r="F50" s="92">
        <f>SUM(F38:F49)</f>
        <v>48</v>
      </c>
      <c r="G50" s="101"/>
      <c r="H50" s="101"/>
      <c r="I50" s="92">
        <f>SUM(I38:I49)</f>
        <v>218</v>
      </c>
      <c r="J50" s="92">
        <f>SUM(J38:J49)</f>
        <v>233</v>
      </c>
      <c r="K50" s="134"/>
      <c r="L50" s="207" t="s">
        <v>157</v>
      </c>
      <c r="M50" s="208"/>
      <c r="N50" s="209"/>
      <c r="O50" s="297">
        <f>AVERAGE(L38:L46)</f>
        <v>4.2222222222222223</v>
      </c>
      <c r="P50" s="100"/>
      <c r="Q50" s="253">
        <f>SUM(Q38:Q49)</f>
        <v>39</v>
      </c>
      <c r="R50" s="253">
        <f>SUM(R38:R49)</f>
        <v>51</v>
      </c>
      <c r="S50" s="101"/>
      <c r="T50" s="101"/>
      <c r="U50" s="253">
        <f>SUM(U38:U49)</f>
        <v>185</v>
      </c>
      <c r="V50" s="253">
        <f>SUM(V38:V49)</f>
        <v>228</v>
      </c>
    </row>
    <row r="51" spans="1:22" ht="15.75" customHeight="1" x14ac:dyDescent="0.25">
      <c r="K51" s="95"/>
    </row>
    <row r="52" spans="1:22" s="40" customFormat="1" ht="13.2" x14ac:dyDescent="0.25">
      <c r="A52" s="397" t="s">
        <v>272</v>
      </c>
      <c r="B52" s="398"/>
      <c r="C52" s="400"/>
      <c r="D52" s="401"/>
      <c r="E52" s="645" t="s">
        <v>11</v>
      </c>
      <c r="F52" s="645"/>
      <c r="G52" s="645" t="s">
        <v>12</v>
      </c>
      <c r="H52" s="645"/>
      <c r="I52" s="645" t="s">
        <v>13</v>
      </c>
      <c r="J52" s="645"/>
      <c r="K52" s="93"/>
      <c r="L52" s="397" t="s">
        <v>281</v>
      </c>
      <c r="M52" s="398"/>
      <c r="N52" s="399"/>
      <c r="O52" s="400"/>
      <c r="P52" s="401"/>
      <c r="Q52" s="645" t="s">
        <v>11</v>
      </c>
      <c r="R52" s="645"/>
      <c r="S52" s="645" t="s">
        <v>12</v>
      </c>
      <c r="T52" s="645"/>
      <c r="U52" s="645" t="s">
        <v>13</v>
      </c>
      <c r="V52" s="645"/>
    </row>
    <row r="53" spans="1:22" ht="17.399999999999999" x14ac:dyDescent="0.3">
      <c r="A53" s="480" t="s">
        <v>14</v>
      </c>
      <c r="B53" s="675" t="s">
        <v>151</v>
      </c>
      <c r="C53" s="675"/>
      <c r="D53" s="481"/>
      <c r="E53" s="481" t="s">
        <v>4</v>
      </c>
      <c r="F53" s="481" t="s">
        <v>6</v>
      </c>
      <c r="G53" s="482"/>
      <c r="H53" s="483" t="s">
        <v>15</v>
      </c>
      <c r="I53" s="481" t="s">
        <v>4</v>
      </c>
      <c r="J53" s="481" t="s">
        <v>6</v>
      </c>
      <c r="K53" s="89"/>
      <c r="L53" s="402" t="s">
        <v>14</v>
      </c>
      <c r="M53" s="657" t="s">
        <v>249</v>
      </c>
      <c r="N53" s="657"/>
      <c r="O53" s="658"/>
      <c r="P53" s="445"/>
      <c r="Q53" s="403" t="s">
        <v>4</v>
      </c>
      <c r="R53" s="403" t="s">
        <v>6</v>
      </c>
      <c r="S53" s="404"/>
      <c r="T53" s="405" t="s">
        <v>15</v>
      </c>
      <c r="U53" s="403" t="s">
        <v>4</v>
      </c>
      <c r="V53" s="403" t="s">
        <v>6</v>
      </c>
    </row>
    <row r="54" spans="1:22" x14ac:dyDescent="0.25">
      <c r="A54" s="429">
        <v>7.5</v>
      </c>
      <c r="B54" s="327" t="s">
        <v>267</v>
      </c>
      <c r="C54" s="368"/>
      <c r="D54" s="156"/>
      <c r="E54" s="156">
        <v>8</v>
      </c>
      <c r="F54" s="156">
        <v>4</v>
      </c>
      <c r="G54" s="157"/>
      <c r="H54" s="156">
        <f t="shared" ref="H54:H62" si="4">E54+F54</f>
        <v>12</v>
      </c>
      <c r="I54" s="156">
        <v>49</v>
      </c>
      <c r="J54" s="156">
        <v>35</v>
      </c>
      <c r="K54" s="95"/>
      <c r="L54" s="259">
        <v>6.5</v>
      </c>
      <c r="M54" s="336" t="s">
        <v>92</v>
      </c>
      <c r="N54" s="105"/>
      <c r="O54" s="106"/>
      <c r="P54" s="96"/>
      <c r="Q54" s="102">
        <v>4</v>
      </c>
      <c r="R54" s="102">
        <v>4</v>
      </c>
      <c r="S54" s="103"/>
      <c r="T54" s="102">
        <f t="shared" ref="T54:T61" si="5">Q54+R54</f>
        <v>8</v>
      </c>
      <c r="U54" s="102">
        <v>23</v>
      </c>
      <c r="V54" s="102">
        <v>30</v>
      </c>
    </row>
    <row r="55" spans="1:22" x14ac:dyDescent="0.25">
      <c r="A55" s="429">
        <v>6</v>
      </c>
      <c r="B55" s="436" t="s">
        <v>182</v>
      </c>
      <c r="C55" s="394"/>
      <c r="D55" s="11"/>
      <c r="E55" s="79">
        <v>6</v>
      </c>
      <c r="F55" s="79">
        <v>8</v>
      </c>
      <c r="G55" s="342"/>
      <c r="H55" s="159">
        <f t="shared" si="4"/>
        <v>14</v>
      </c>
      <c r="I55" s="79">
        <v>44</v>
      </c>
      <c r="J55" s="79">
        <v>52</v>
      </c>
      <c r="K55" s="95"/>
      <c r="L55" s="259">
        <v>6</v>
      </c>
      <c r="M55" t="s">
        <v>256</v>
      </c>
      <c r="N55" s="382"/>
      <c r="O55" s="383"/>
      <c r="P55" s="444"/>
      <c r="Q55" s="122">
        <v>6</v>
      </c>
      <c r="R55" s="122">
        <v>7</v>
      </c>
      <c r="S55" s="122"/>
      <c r="T55" s="122">
        <f t="shared" si="5"/>
        <v>13</v>
      </c>
      <c r="U55" s="122">
        <v>44</v>
      </c>
      <c r="V55" s="122">
        <v>47</v>
      </c>
    </row>
    <row r="56" spans="1:22" x14ac:dyDescent="0.25">
      <c r="A56" s="430">
        <v>6</v>
      </c>
      <c r="B56" s="436" t="s">
        <v>144</v>
      </c>
      <c r="C56" s="437"/>
      <c r="D56" s="159"/>
      <c r="E56" s="156">
        <v>7</v>
      </c>
      <c r="F56" s="156">
        <v>4</v>
      </c>
      <c r="G56" s="157"/>
      <c r="H56" s="156">
        <f t="shared" si="4"/>
        <v>11</v>
      </c>
      <c r="I56" s="156">
        <v>41</v>
      </c>
      <c r="J56" s="156">
        <v>27</v>
      </c>
      <c r="K56" s="95"/>
      <c r="L56" s="259">
        <v>6</v>
      </c>
      <c r="M56" s="411" t="s">
        <v>210</v>
      </c>
      <c r="N56" s="255"/>
      <c r="O56" s="256"/>
      <c r="P56" s="96"/>
      <c r="Q56" s="102">
        <v>4</v>
      </c>
      <c r="R56" s="102">
        <v>6</v>
      </c>
      <c r="S56" s="103"/>
      <c r="T56" s="102">
        <f t="shared" si="5"/>
        <v>10</v>
      </c>
      <c r="U56" s="102">
        <v>34</v>
      </c>
      <c r="V56" s="102">
        <v>37</v>
      </c>
    </row>
    <row r="57" spans="1:22" x14ac:dyDescent="0.25">
      <c r="A57" s="431">
        <v>4.5</v>
      </c>
      <c r="B57" s="436" t="s">
        <v>129</v>
      </c>
      <c r="C57" s="323"/>
      <c r="D57" s="156"/>
      <c r="E57" s="156">
        <v>4</v>
      </c>
      <c r="F57" s="156">
        <v>6</v>
      </c>
      <c r="G57" s="157"/>
      <c r="H57" s="156">
        <f t="shared" si="4"/>
        <v>10</v>
      </c>
      <c r="I57" s="156">
        <v>21</v>
      </c>
      <c r="J57" s="156">
        <v>28</v>
      </c>
      <c r="K57" s="95"/>
      <c r="L57" s="259">
        <v>6</v>
      </c>
      <c r="M57" s="411" t="s">
        <v>215</v>
      </c>
      <c r="N57" s="96"/>
      <c r="O57" s="328"/>
      <c r="P57" s="96"/>
      <c r="Q57" s="102">
        <v>5</v>
      </c>
      <c r="R57" s="102">
        <v>5</v>
      </c>
      <c r="S57" s="103"/>
      <c r="T57" s="102">
        <f t="shared" si="5"/>
        <v>10</v>
      </c>
      <c r="U57" s="102">
        <v>35</v>
      </c>
      <c r="V57" s="102">
        <v>33</v>
      </c>
    </row>
    <row r="58" spans="1:22" x14ac:dyDescent="0.25">
      <c r="A58" s="430">
        <v>3.5</v>
      </c>
      <c r="B58" s="369" t="s">
        <v>115</v>
      </c>
      <c r="C58" s="320"/>
      <c r="D58" s="322"/>
      <c r="E58" s="322">
        <v>5</v>
      </c>
      <c r="F58" s="156">
        <v>5</v>
      </c>
      <c r="G58" s="157"/>
      <c r="H58" s="156">
        <f>E58+F58</f>
        <v>10</v>
      </c>
      <c r="I58" s="156">
        <v>19</v>
      </c>
      <c r="J58" s="156">
        <v>15</v>
      </c>
      <c r="K58" s="95"/>
      <c r="L58" s="259">
        <v>6</v>
      </c>
      <c r="M58" s="103" t="s">
        <v>161</v>
      </c>
      <c r="N58" s="358"/>
      <c r="O58" s="359"/>
      <c r="P58" s="96"/>
      <c r="Q58" s="102">
        <v>7</v>
      </c>
      <c r="R58" s="102">
        <v>2</v>
      </c>
      <c r="S58" s="103"/>
      <c r="T58" s="102">
        <f t="shared" si="5"/>
        <v>9</v>
      </c>
      <c r="U58" s="102">
        <v>33</v>
      </c>
      <c r="V58" s="102">
        <v>12</v>
      </c>
    </row>
    <row r="59" spans="1:22" x14ac:dyDescent="0.25">
      <c r="A59" s="430">
        <v>3.5</v>
      </c>
      <c r="B59" s="436" t="s">
        <v>125</v>
      </c>
      <c r="C59" s="158"/>
      <c r="D59" s="159"/>
      <c r="E59" s="156">
        <v>2</v>
      </c>
      <c r="F59" s="156">
        <v>6</v>
      </c>
      <c r="G59" s="157"/>
      <c r="H59" s="156">
        <f>E59+F59</f>
        <v>8</v>
      </c>
      <c r="I59" s="156">
        <v>8</v>
      </c>
      <c r="J59" s="156">
        <v>22</v>
      </c>
      <c r="K59" s="95"/>
      <c r="L59" s="259">
        <v>5</v>
      </c>
      <c r="M59" s="103" t="s">
        <v>194</v>
      </c>
      <c r="N59" s="211"/>
      <c r="O59" s="254"/>
      <c r="P59" s="96"/>
      <c r="Q59" s="102">
        <v>7</v>
      </c>
      <c r="R59" s="102">
        <v>9</v>
      </c>
      <c r="S59" s="103"/>
      <c r="T59" s="102">
        <f t="shared" si="5"/>
        <v>16</v>
      </c>
      <c r="U59" s="102">
        <v>33</v>
      </c>
      <c r="V59" s="102">
        <v>37</v>
      </c>
    </row>
    <row r="60" spans="1:22" x14ac:dyDescent="0.25">
      <c r="A60" s="431">
        <v>3</v>
      </c>
      <c r="B60" s="338" t="s">
        <v>250</v>
      </c>
      <c r="C60" s="368"/>
      <c r="D60" s="321"/>
      <c r="E60" s="79">
        <v>6</v>
      </c>
      <c r="F60" s="79">
        <v>6</v>
      </c>
      <c r="G60" s="342"/>
      <c r="H60" s="79">
        <f>E60+F60</f>
        <v>12</v>
      </c>
      <c r="I60" s="75">
        <v>14</v>
      </c>
      <c r="J60" s="75">
        <v>20</v>
      </c>
      <c r="K60" s="95"/>
      <c r="L60" s="259">
        <v>4</v>
      </c>
      <c r="M60" s="103" t="s">
        <v>171</v>
      </c>
      <c r="N60" s="211"/>
      <c r="O60" s="254"/>
      <c r="P60" s="96"/>
      <c r="Q60" s="102">
        <v>3</v>
      </c>
      <c r="R60" s="102">
        <v>7</v>
      </c>
      <c r="S60" s="103"/>
      <c r="T60" s="102">
        <f t="shared" si="5"/>
        <v>10</v>
      </c>
      <c r="U60" s="102">
        <v>16</v>
      </c>
      <c r="V60" s="102">
        <v>22</v>
      </c>
    </row>
    <row r="61" spans="1:22" x14ac:dyDescent="0.25">
      <c r="A61" s="430">
        <v>2.5</v>
      </c>
      <c r="B61" s="436" t="s">
        <v>145</v>
      </c>
      <c r="C61" s="320"/>
      <c r="D61" s="370"/>
      <c r="E61" s="370">
        <v>6</v>
      </c>
      <c r="F61" s="322">
        <v>7</v>
      </c>
      <c r="G61" s="371"/>
      <c r="H61" s="322">
        <f t="shared" si="4"/>
        <v>13</v>
      </c>
      <c r="I61" s="322">
        <v>16</v>
      </c>
      <c r="J61" s="322">
        <v>19</v>
      </c>
      <c r="K61" s="95"/>
      <c r="L61" s="259">
        <v>2</v>
      </c>
      <c r="M61" s="103" t="s">
        <v>40</v>
      </c>
      <c r="N61" s="211"/>
      <c r="O61" s="254"/>
      <c r="P61" s="96"/>
      <c r="Q61" s="102">
        <v>6</v>
      </c>
      <c r="R61" s="102">
        <v>8</v>
      </c>
      <c r="S61" s="103"/>
      <c r="T61" s="102">
        <f t="shared" si="5"/>
        <v>14</v>
      </c>
      <c r="U61" s="102">
        <v>16</v>
      </c>
      <c r="V61" s="102">
        <v>26</v>
      </c>
    </row>
    <row r="62" spans="1:22" x14ac:dyDescent="0.25">
      <c r="A62" s="432"/>
      <c r="B62" s="438"/>
      <c r="C62" s="324"/>
      <c r="D62" s="318"/>
      <c r="E62" s="325">
        <v>0</v>
      </c>
      <c r="F62" s="325">
        <v>0</v>
      </c>
      <c r="G62" s="326"/>
      <c r="H62" s="325">
        <f t="shared" si="4"/>
        <v>0</v>
      </c>
      <c r="I62" s="325">
        <v>0</v>
      </c>
      <c r="J62" s="325">
        <v>0</v>
      </c>
      <c r="K62" s="95"/>
      <c r="L62" s="259"/>
      <c r="M62" s="91"/>
      <c r="N62" s="211"/>
      <c r="O62" s="254"/>
      <c r="P62" s="96"/>
      <c r="Q62" s="102"/>
      <c r="R62" s="102"/>
      <c r="S62" s="103"/>
      <c r="T62" s="102"/>
      <c r="U62" s="102"/>
      <c r="V62" s="102"/>
    </row>
    <row r="63" spans="1:22" x14ac:dyDescent="0.25">
      <c r="A63" s="433"/>
      <c r="B63" s="439" t="s">
        <v>76</v>
      </c>
      <c r="C63" s="335"/>
      <c r="D63" s="266"/>
      <c r="E63" s="102">
        <v>0</v>
      </c>
      <c r="F63" s="102">
        <v>0</v>
      </c>
      <c r="G63" s="103"/>
      <c r="H63" s="102">
        <f>E63+F63</f>
        <v>0</v>
      </c>
      <c r="I63" s="102">
        <v>0</v>
      </c>
      <c r="J63" s="102">
        <v>0</v>
      </c>
      <c r="K63" s="95"/>
      <c r="L63" s="90"/>
      <c r="M63" s="659" t="s">
        <v>76</v>
      </c>
      <c r="N63" s="660"/>
      <c r="O63" s="661"/>
      <c r="P63" s="96"/>
      <c r="Q63" s="102">
        <v>0</v>
      </c>
      <c r="R63" s="102">
        <v>0</v>
      </c>
      <c r="S63" s="103"/>
      <c r="T63" s="102">
        <f>Q63+R63</f>
        <v>0</v>
      </c>
      <c r="U63" s="102">
        <v>0</v>
      </c>
      <c r="V63" s="102">
        <v>0</v>
      </c>
    </row>
    <row r="64" spans="1:22" x14ac:dyDescent="0.25">
      <c r="A64" s="434"/>
      <c r="B64" s="440" t="s">
        <v>106</v>
      </c>
      <c r="C64" s="212"/>
      <c r="D64" s="213"/>
      <c r="E64" s="214">
        <v>0</v>
      </c>
      <c r="F64" s="214">
        <v>0</v>
      </c>
      <c r="G64" s="215"/>
      <c r="H64" s="183">
        <f>E64+F64</f>
        <v>0</v>
      </c>
      <c r="I64" s="216">
        <v>0</v>
      </c>
      <c r="J64" s="216">
        <v>0</v>
      </c>
      <c r="K64" s="95"/>
      <c r="L64" s="128"/>
      <c r="M64" s="130" t="s">
        <v>106</v>
      </c>
      <c r="N64" s="131"/>
      <c r="O64" s="139"/>
      <c r="P64" s="131"/>
      <c r="Q64" s="171">
        <v>0</v>
      </c>
      <c r="R64" s="171">
        <v>0</v>
      </c>
      <c r="S64" s="122"/>
      <c r="T64" s="122">
        <f>Q64+R64</f>
        <v>0</v>
      </c>
      <c r="U64" s="122">
        <v>0</v>
      </c>
      <c r="V64" s="122">
        <v>0</v>
      </c>
    </row>
    <row r="65" spans="1:24" x14ac:dyDescent="0.25">
      <c r="A65" s="435"/>
      <c r="B65" s="441" t="s">
        <v>158</v>
      </c>
      <c r="C65" s="225"/>
      <c r="D65" s="226"/>
      <c r="E65" s="227">
        <v>0</v>
      </c>
      <c r="F65" s="227">
        <v>0</v>
      </c>
      <c r="G65" s="228"/>
      <c r="H65" s="229">
        <f>E65+F65</f>
        <v>0</v>
      </c>
      <c r="I65" s="229">
        <v>0</v>
      </c>
      <c r="J65" s="229">
        <v>0</v>
      </c>
      <c r="K65" s="95"/>
      <c r="L65" s="217"/>
      <c r="M65" s="222" t="s">
        <v>158</v>
      </c>
      <c r="N65" s="223"/>
      <c r="O65" s="218"/>
      <c r="P65" s="223"/>
      <c r="Q65" s="221">
        <v>0</v>
      </c>
      <c r="R65" s="221">
        <v>0</v>
      </c>
      <c r="S65" s="219"/>
      <c r="T65" s="219">
        <f>Q65+R65</f>
        <v>0</v>
      </c>
      <c r="U65" s="219">
        <v>0</v>
      </c>
      <c r="V65" s="219">
        <v>0</v>
      </c>
    </row>
    <row r="66" spans="1:24" ht="15" customHeight="1" x14ac:dyDescent="0.25">
      <c r="A66" s="210" t="s">
        <v>157</v>
      </c>
      <c r="B66" s="442"/>
      <c r="C66" s="443">
        <f>AVERAGE(A54:A61)</f>
        <v>4.5625</v>
      </c>
      <c r="D66" s="162"/>
      <c r="E66" s="182">
        <f>SUM(E54:E65)</f>
        <v>44</v>
      </c>
      <c r="F66" s="182">
        <f>SUM(F54:F65)</f>
        <v>46</v>
      </c>
      <c r="G66" s="183"/>
      <c r="H66" s="183"/>
      <c r="I66" s="182">
        <f>SUM(I54:I63)</f>
        <v>212</v>
      </c>
      <c r="J66" s="182">
        <f>SUM(J54:J63)</f>
        <v>218</v>
      </c>
      <c r="K66" s="95"/>
      <c r="L66" s="207" t="s">
        <v>157</v>
      </c>
      <c r="M66" s="208"/>
      <c r="N66" s="209"/>
      <c r="O66" s="297">
        <f>AVERAGE(L54:L62)</f>
        <v>5.1875</v>
      </c>
      <c r="P66" s="98"/>
      <c r="Q66" s="172">
        <f>SUM(Q54:Q65)</f>
        <v>42</v>
      </c>
      <c r="R66" s="172">
        <f>SUM(R54:R65)</f>
        <v>48</v>
      </c>
      <c r="S66" s="110"/>
      <c r="T66" s="110"/>
      <c r="U66" s="110">
        <f>SUM(U54:U65)</f>
        <v>234</v>
      </c>
      <c r="V66" s="110">
        <f>SUM(V54:V65)</f>
        <v>244</v>
      </c>
    </row>
    <row r="67" spans="1:24" ht="15" customHeight="1" x14ac:dyDescent="0.25">
      <c r="A67" s="181"/>
      <c r="B67" s="134"/>
      <c r="C67" s="149"/>
      <c r="D67" s="150"/>
      <c r="E67" s="191"/>
      <c r="F67" s="191"/>
      <c r="G67" s="191"/>
      <c r="H67" s="191"/>
      <c r="I67" s="191"/>
      <c r="J67" s="191"/>
      <c r="K67" s="95"/>
      <c r="L67" s="111"/>
      <c r="M67" s="95"/>
      <c r="N67" s="98"/>
      <c r="O67" s="99"/>
      <c r="P67" s="98"/>
      <c r="Q67" s="100"/>
      <c r="R67" s="100"/>
      <c r="S67" s="100"/>
      <c r="T67" s="100"/>
      <c r="U67" s="100"/>
      <c r="V67" s="100"/>
    </row>
    <row r="68" spans="1:24" ht="15" customHeight="1" x14ac:dyDescent="0.25">
      <c r="K68" s="95"/>
    </row>
    <row r="69" spans="1:24" ht="15" customHeight="1" x14ac:dyDescent="0.25">
      <c r="A69" s="146"/>
      <c r="B69" s="95"/>
      <c r="C69" s="99"/>
      <c r="D69" s="100"/>
      <c r="E69" s="101"/>
      <c r="F69" s="101"/>
      <c r="G69" s="101"/>
      <c r="H69" s="101"/>
      <c r="I69" s="101"/>
      <c r="J69" s="101"/>
      <c r="K69" s="95"/>
      <c r="L69" s="111"/>
      <c r="M69" s="95"/>
      <c r="N69" s="98"/>
      <c r="O69" s="99"/>
      <c r="P69" s="98"/>
      <c r="Q69" s="100"/>
      <c r="R69" s="100"/>
      <c r="S69" s="100"/>
      <c r="T69" s="100"/>
      <c r="U69" s="100"/>
      <c r="V69" s="100"/>
    </row>
    <row r="70" spans="1:24" ht="23.25" customHeight="1" x14ac:dyDescent="0.25">
      <c r="A70" s="677" t="s">
        <v>281</v>
      </c>
      <c r="B70" s="677"/>
      <c r="C70" s="677"/>
      <c r="D70" s="401"/>
      <c r="E70" s="645" t="s">
        <v>11</v>
      </c>
      <c r="F70" s="645"/>
      <c r="G70" s="645" t="s">
        <v>12</v>
      </c>
      <c r="H70" s="645"/>
      <c r="I70" s="645" t="s">
        <v>13</v>
      </c>
      <c r="J70" s="645"/>
      <c r="K70" s="95"/>
      <c r="L70" s="397" t="s">
        <v>281</v>
      </c>
      <c r="M70" s="398"/>
      <c r="N70" s="399"/>
      <c r="O70" s="400"/>
      <c r="P70" s="401"/>
      <c r="Q70" s="645" t="s">
        <v>11</v>
      </c>
      <c r="R70" s="645"/>
      <c r="S70" s="645" t="s">
        <v>12</v>
      </c>
      <c r="T70" s="645"/>
      <c r="U70" s="645" t="s">
        <v>13</v>
      </c>
      <c r="V70" s="645"/>
    </row>
    <row r="71" spans="1:24" ht="17.399999999999999" x14ac:dyDescent="0.3">
      <c r="A71" s="402" t="s">
        <v>14</v>
      </c>
      <c r="B71" s="663" t="s">
        <v>198</v>
      </c>
      <c r="C71" s="663"/>
      <c r="D71" s="403"/>
      <c r="E71" s="403" t="s">
        <v>4</v>
      </c>
      <c r="F71" s="403" t="s">
        <v>6</v>
      </c>
      <c r="G71" s="404"/>
      <c r="H71" s="405" t="s">
        <v>15</v>
      </c>
      <c r="I71" s="403" t="s">
        <v>4</v>
      </c>
      <c r="J71" s="403" t="s">
        <v>6</v>
      </c>
      <c r="K71" s="95"/>
      <c r="L71" s="402" t="s">
        <v>14</v>
      </c>
      <c r="M71" s="657" t="s">
        <v>175</v>
      </c>
      <c r="N71" s="657"/>
      <c r="O71" s="658"/>
      <c r="P71" s="447"/>
      <c r="Q71" s="403" t="s">
        <v>4</v>
      </c>
      <c r="R71" s="403" t="s">
        <v>6</v>
      </c>
      <c r="S71" s="404"/>
      <c r="T71" s="405" t="s">
        <v>15</v>
      </c>
      <c r="U71" s="403" t="s">
        <v>4</v>
      </c>
      <c r="V71" s="403" t="s">
        <v>6</v>
      </c>
    </row>
    <row r="72" spans="1:24" ht="14.1" customHeight="1" x14ac:dyDescent="0.25">
      <c r="A72" s="301">
        <v>7.5</v>
      </c>
      <c r="B72" s="327" t="s">
        <v>53</v>
      </c>
      <c r="C72" s="324"/>
      <c r="D72" s="364"/>
      <c r="E72" s="366">
        <v>12</v>
      </c>
      <c r="F72" s="366">
        <v>3</v>
      </c>
      <c r="G72" s="365"/>
      <c r="H72" s="304">
        <f t="shared" ref="H72:H80" si="6">E72+F72</f>
        <v>15</v>
      </c>
      <c r="I72" s="366">
        <v>71</v>
      </c>
      <c r="J72" s="366">
        <v>31</v>
      </c>
      <c r="K72" s="95"/>
      <c r="L72" s="258">
        <v>7.5</v>
      </c>
      <c r="M72" s="272" t="s">
        <v>97</v>
      </c>
      <c r="N72" s="294"/>
      <c r="O72" s="295"/>
      <c r="P72" s="94"/>
      <c r="Q72" s="102">
        <v>6</v>
      </c>
      <c r="R72" s="102">
        <v>4</v>
      </c>
      <c r="S72" s="103"/>
      <c r="T72" s="102">
        <f>Q72+R72</f>
        <v>10</v>
      </c>
      <c r="U72" s="102">
        <v>39</v>
      </c>
      <c r="V72" s="102">
        <v>33</v>
      </c>
      <c r="X72" s="479"/>
    </row>
    <row r="73" spans="1:24" ht="14.1" customHeight="1" x14ac:dyDescent="0.25">
      <c r="A73" s="337">
        <v>5.5</v>
      </c>
      <c r="B73" s="327" t="s">
        <v>259</v>
      </c>
      <c r="C73" s="324"/>
      <c r="D73" s="372"/>
      <c r="E73" s="325">
        <v>6</v>
      </c>
      <c r="F73" s="325">
        <v>4</v>
      </c>
      <c r="G73" s="333"/>
      <c r="H73" s="102">
        <f t="shared" si="6"/>
        <v>10</v>
      </c>
      <c r="I73" s="325">
        <v>34</v>
      </c>
      <c r="J73" s="325">
        <v>27</v>
      </c>
      <c r="K73" s="95"/>
      <c r="L73" s="271">
        <v>7</v>
      </c>
      <c r="M73" s="155" t="s">
        <v>156</v>
      </c>
      <c r="N73" s="340"/>
      <c r="O73" s="341"/>
      <c r="P73" s="94"/>
      <c r="Q73" s="102">
        <v>5</v>
      </c>
      <c r="R73" s="102">
        <v>2</v>
      </c>
      <c r="S73" s="103"/>
      <c r="T73" s="102">
        <f>Q73+R73</f>
        <v>7</v>
      </c>
      <c r="U73" s="102">
        <v>32</v>
      </c>
      <c r="V73" s="102">
        <v>16</v>
      </c>
      <c r="X73" s="479"/>
    </row>
    <row r="74" spans="1:24" ht="14.1" customHeight="1" x14ac:dyDescent="0.25">
      <c r="A74" s="302">
        <v>5.5</v>
      </c>
      <c r="B74" s="103" t="s">
        <v>244</v>
      </c>
      <c r="C74" s="343"/>
      <c r="D74" s="135"/>
      <c r="E74" s="135">
        <v>8</v>
      </c>
      <c r="F74" s="102">
        <v>8</v>
      </c>
      <c r="G74" s="103"/>
      <c r="H74" s="102">
        <f>E74+F74</f>
        <v>16</v>
      </c>
      <c r="I74" s="102">
        <v>35</v>
      </c>
      <c r="J74" s="102">
        <v>35</v>
      </c>
      <c r="K74" s="95"/>
      <c r="L74" s="259">
        <v>6.5</v>
      </c>
      <c r="M74" s="103" t="s">
        <v>95</v>
      </c>
      <c r="N74" s="239"/>
      <c r="O74" s="360"/>
      <c r="P74" s="140"/>
      <c r="Q74" s="102">
        <v>5</v>
      </c>
      <c r="R74" s="102">
        <v>4</v>
      </c>
      <c r="S74" s="103"/>
      <c r="T74" s="102">
        <f t="shared" ref="T74:T83" si="7">Q74+R74</f>
        <v>9</v>
      </c>
      <c r="U74" s="102">
        <v>31</v>
      </c>
      <c r="V74" s="102">
        <v>31</v>
      </c>
      <c r="X74" s="479"/>
    </row>
    <row r="75" spans="1:24" ht="14.1" customHeight="1" x14ac:dyDescent="0.25">
      <c r="A75" s="337">
        <v>5</v>
      </c>
      <c r="B75" s="103" t="s">
        <v>284</v>
      </c>
      <c r="C75" s="164"/>
      <c r="D75" s="135"/>
      <c r="E75" s="135">
        <v>3</v>
      </c>
      <c r="F75" s="135">
        <v>3</v>
      </c>
      <c r="G75" s="103"/>
      <c r="H75" s="102">
        <f>E75+F75</f>
        <v>6</v>
      </c>
      <c r="I75" s="102">
        <v>15</v>
      </c>
      <c r="J75" s="102">
        <v>14</v>
      </c>
      <c r="K75" s="95"/>
      <c r="L75" s="259">
        <v>5.5</v>
      </c>
      <c r="M75" s="327" t="s">
        <v>247</v>
      </c>
      <c r="N75" s="331"/>
      <c r="O75" s="324"/>
      <c r="P75" s="330"/>
      <c r="Q75" s="325">
        <v>10</v>
      </c>
      <c r="R75" s="325">
        <v>5</v>
      </c>
      <c r="S75" s="318"/>
      <c r="T75" s="135">
        <f t="shared" si="7"/>
        <v>15</v>
      </c>
      <c r="U75" s="325">
        <v>47</v>
      </c>
      <c r="V75" s="325">
        <v>39</v>
      </c>
      <c r="X75" s="479"/>
    </row>
    <row r="76" spans="1:24" ht="14.1" customHeight="1" x14ac:dyDescent="0.25">
      <c r="A76" s="337">
        <v>4.5</v>
      </c>
      <c r="B76" s="103" t="s">
        <v>283</v>
      </c>
      <c r="C76" s="164"/>
      <c r="D76" s="135"/>
      <c r="E76" s="135">
        <v>5</v>
      </c>
      <c r="F76" s="102">
        <v>12</v>
      </c>
      <c r="G76" s="103"/>
      <c r="H76" s="102">
        <f>E76+F76</f>
        <v>17</v>
      </c>
      <c r="I76" s="102">
        <v>41</v>
      </c>
      <c r="J76" s="102">
        <v>55</v>
      </c>
      <c r="K76" s="95"/>
      <c r="L76" s="259">
        <v>4</v>
      </c>
      <c r="M76" s="103" t="s">
        <v>31</v>
      </c>
      <c r="N76" s="242"/>
      <c r="O76" s="240"/>
      <c r="P76" s="241"/>
      <c r="Q76" s="102">
        <v>10</v>
      </c>
      <c r="R76" s="102">
        <v>8</v>
      </c>
      <c r="S76" s="103"/>
      <c r="T76" s="102">
        <f t="shared" si="7"/>
        <v>18</v>
      </c>
      <c r="U76" s="102">
        <v>36</v>
      </c>
      <c r="V76" s="102">
        <v>35</v>
      </c>
      <c r="X76" s="479"/>
    </row>
    <row r="77" spans="1:24" ht="14.1" customHeight="1" x14ac:dyDescent="0.25">
      <c r="A77" s="302">
        <v>4.5</v>
      </c>
      <c r="B77" s="327" t="s">
        <v>205</v>
      </c>
      <c r="C77" s="324"/>
      <c r="D77" s="318"/>
      <c r="E77" s="325">
        <v>3</v>
      </c>
      <c r="F77" s="325">
        <v>4</v>
      </c>
      <c r="G77" s="326"/>
      <c r="H77" s="325">
        <f>E77+F77</f>
        <v>7</v>
      </c>
      <c r="I77" s="325">
        <v>16</v>
      </c>
      <c r="J77" s="325">
        <v>18</v>
      </c>
      <c r="K77" s="95"/>
      <c r="L77" s="259">
        <v>4</v>
      </c>
      <c r="M77" s="103" t="s">
        <v>108</v>
      </c>
      <c r="N77" s="362"/>
      <c r="O77" s="363"/>
      <c r="P77" s="361"/>
      <c r="Q77" s="102">
        <v>7</v>
      </c>
      <c r="R77" s="102">
        <v>4</v>
      </c>
      <c r="S77" s="103"/>
      <c r="T77" s="102">
        <f t="shared" si="7"/>
        <v>11</v>
      </c>
      <c r="U77" s="102">
        <v>18</v>
      </c>
      <c r="V77" s="102">
        <v>17</v>
      </c>
      <c r="X77" s="479"/>
    </row>
    <row r="78" spans="1:24" ht="14.1" customHeight="1" x14ac:dyDescent="0.25">
      <c r="A78" s="337">
        <v>4</v>
      </c>
      <c r="B78" s="367" t="s">
        <v>248</v>
      </c>
      <c r="C78" s="324"/>
      <c r="D78" s="318"/>
      <c r="E78" s="325">
        <v>0</v>
      </c>
      <c r="F78" s="325">
        <v>3</v>
      </c>
      <c r="G78" s="333"/>
      <c r="H78" s="296">
        <f t="shared" si="6"/>
        <v>3</v>
      </c>
      <c r="I78" s="325">
        <v>2</v>
      </c>
      <c r="J78" s="325">
        <v>8</v>
      </c>
      <c r="K78" s="95"/>
      <c r="L78" s="259">
        <v>3</v>
      </c>
      <c r="M78" s="103" t="s">
        <v>114</v>
      </c>
      <c r="N78" s="242"/>
      <c r="O78" s="254"/>
      <c r="P78" s="94"/>
      <c r="Q78" s="102">
        <v>3</v>
      </c>
      <c r="R78" s="102">
        <v>0</v>
      </c>
      <c r="S78" s="103"/>
      <c r="T78" s="102">
        <f t="shared" si="7"/>
        <v>3</v>
      </c>
      <c r="U78" s="102">
        <v>6</v>
      </c>
      <c r="V78" s="102">
        <v>0</v>
      </c>
      <c r="X78" s="479"/>
    </row>
    <row r="79" spans="1:24" ht="14.1" customHeight="1" x14ac:dyDescent="0.25">
      <c r="A79" s="337">
        <v>3</v>
      </c>
      <c r="B79" s="338" t="s">
        <v>286</v>
      </c>
      <c r="C79" s="320"/>
      <c r="D79" s="321"/>
      <c r="E79" s="329">
        <v>4</v>
      </c>
      <c r="F79" s="329">
        <v>4</v>
      </c>
      <c r="G79" s="339"/>
      <c r="H79" s="329">
        <f t="shared" si="6"/>
        <v>8</v>
      </c>
      <c r="I79" s="428">
        <v>10</v>
      </c>
      <c r="J79" s="428">
        <v>10</v>
      </c>
      <c r="K79" s="95"/>
      <c r="L79" s="259">
        <v>2.5</v>
      </c>
      <c r="M79" s="103" t="s">
        <v>152</v>
      </c>
      <c r="N79" s="242"/>
      <c r="O79" s="254"/>
      <c r="P79" s="94"/>
      <c r="Q79" s="102">
        <v>7</v>
      </c>
      <c r="R79" s="102">
        <v>3</v>
      </c>
      <c r="S79" s="103"/>
      <c r="T79" s="102">
        <f t="shared" si="7"/>
        <v>10</v>
      </c>
      <c r="U79" s="102">
        <v>15</v>
      </c>
      <c r="V79" s="102">
        <v>12</v>
      </c>
      <c r="X79" s="479"/>
    </row>
    <row r="80" spans="1:24" ht="14.1" customHeight="1" x14ac:dyDescent="0.25">
      <c r="A80" s="302">
        <v>2</v>
      </c>
      <c r="B80" s="103" t="s">
        <v>266</v>
      </c>
      <c r="C80" s="317"/>
      <c r="D80" s="102"/>
      <c r="E80" s="102">
        <v>1</v>
      </c>
      <c r="F80" s="102">
        <v>7</v>
      </c>
      <c r="G80" s="103"/>
      <c r="H80" s="102">
        <f t="shared" si="6"/>
        <v>8</v>
      </c>
      <c r="I80" s="102">
        <v>8</v>
      </c>
      <c r="J80" s="102">
        <v>17</v>
      </c>
      <c r="K80" s="95"/>
      <c r="L80" s="259">
        <v>2.5</v>
      </c>
      <c r="M80" s="103" t="s">
        <v>268</v>
      </c>
      <c r="N80" s="242"/>
      <c r="O80" s="254"/>
      <c r="P80" s="94"/>
      <c r="Q80" s="102">
        <v>4</v>
      </c>
      <c r="R80" s="102">
        <v>3</v>
      </c>
      <c r="S80" s="103"/>
      <c r="T80" s="102">
        <f t="shared" si="7"/>
        <v>7</v>
      </c>
      <c r="U80" s="102">
        <v>9</v>
      </c>
      <c r="V80" s="102">
        <v>14</v>
      </c>
      <c r="X80" s="479"/>
    </row>
    <row r="81" spans="1:24" x14ac:dyDescent="0.25">
      <c r="A81" s="312"/>
      <c r="B81" s="103" t="s">
        <v>76</v>
      </c>
      <c r="C81" s="265"/>
      <c r="D81" s="266"/>
      <c r="E81" s="102">
        <v>0</v>
      </c>
      <c r="F81" s="102">
        <v>0</v>
      </c>
      <c r="G81" s="103"/>
      <c r="H81" s="102">
        <v>0</v>
      </c>
      <c r="I81" s="102">
        <v>0</v>
      </c>
      <c r="J81" s="102">
        <v>0</v>
      </c>
      <c r="K81" s="186"/>
      <c r="L81" s="243"/>
      <c r="M81" s="659" t="s">
        <v>76</v>
      </c>
      <c r="N81" s="660"/>
      <c r="O81" s="661"/>
      <c r="P81" s="244"/>
      <c r="Q81" s="184">
        <v>0</v>
      </c>
      <c r="R81" s="184">
        <v>0</v>
      </c>
      <c r="S81" s="185"/>
      <c r="T81" s="184">
        <f t="shared" si="7"/>
        <v>0</v>
      </c>
      <c r="U81" s="184">
        <v>0</v>
      </c>
      <c r="V81" s="184">
        <v>0</v>
      </c>
    </row>
    <row r="82" spans="1:24" x14ac:dyDescent="0.25">
      <c r="A82" s="128"/>
      <c r="B82" s="144" t="s">
        <v>106</v>
      </c>
      <c r="C82" s="139"/>
      <c r="D82" s="140"/>
      <c r="E82" s="313">
        <v>0</v>
      </c>
      <c r="F82" s="313">
        <v>0</v>
      </c>
      <c r="G82" s="187"/>
      <c r="H82" s="171">
        <f>E82+F82</f>
        <v>0</v>
      </c>
      <c r="I82" s="171">
        <v>0</v>
      </c>
      <c r="J82" s="171">
        <v>0</v>
      </c>
      <c r="K82" s="186"/>
      <c r="L82" s="245"/>
      <c r="M82" s="246" t="s">
        <v>106</v>
      </c>
      <c r="N82" s="247"/>
      <c r="O82" s="248"/>
      <c r="P82" s="247"/>
      <c r="Q82" s="171">
        <v>0</v>
      </c>
      <c r="R82" s="171">
        <v>0</v>
      </c>
      <c r="S82" s="187"/>
      <c r="T82" s="171">
        <f t="shared" si="7"/>
        <v>0</v>
      </c>
      <c r="U82" s="171">
        <v>0</v>
      </c>
      <c r="V82" s="171">
        <v>0</v>
      </c>
    </row>
    <row r="83" spans="1:24" x14ac:dyDescent="0.25">
      <c r="A83" s="217"/>
      <c r="B83" s="224" t="s">
        <v>158</v>
      </c>
      <c r="C83" s="225"/>
      <c r="D83" s="226"/>
      <c r="E83" s="227">
        <v>0</v>
      </c>
      <c r="F83" s="227">
        <v>0</v>
      </c>
      <c r="G83" s="228"/>
      <c r="H83" s="229">
        <f>E83+F83</f>
        <v>0</v>
      </c>
      <c r="I83" s="229">
        <v>0</v>
      </c>
      <c r="J83" s="229">
        <v>0</v>
      </c>
      <c r="K83" s="186"/>
      <c r="L83" s="249"/>
      <c r="M83" s="250" t="s">
        <v>158</v>
      </c>
      <c r="N83" s="251"/>
      <c r="O83" s="252"/>
      <c r="P83" s="251"/>
      <c r="Q83" s="221">
        <v>0</v>
      </c>
      <c r="R83" s="221">
        <v>0</v>
      </c>
      <c r="S83" s="220"/>
      <c r="T83" s="221">
        <f t="shared" si="7"/>
        <v>0</v>
      </c>
      <c r="U83" s="221">
        <v>0</v>
      </c>
      <c r="V83" s="221">
        <v>0</v>
      </c>
    </row>
    <row r="84" spans="1:24" x14ac:dyDescent="0.25">
      <c r="A84" s="210" t="s">
        <v>157</v>
      </c>
      <c r="B84" s="208"/>
      <c r="C84" s="299">
        <f>AVERAGE(A72:A80)</f>
        <v>4.6111111111111107</v>
      </c>
      <c r="D84" s="100"/>
      <c r="E84" s="314">
        <f>SUM(E72:E83)</f>
        <v>42</v>
      </c>
      <c r="F84" s="314">
        <f>SUM(F72:F83)</f>
        <v>48</v>
      </c>
      <c r="G84" s="314"/>
      <c r="H84" s="314"/>
      <c r="I84" s="314">
        <f>SUM(I72:I83)</f>
        <v>232</v>
      </c>
      <c r="J84" s="314">
        <f>SUM(J72:J83)</f>
        <v>215</v>
      </c>
      <c r="K84" s="186"/>
      <c r="L84" s="210" t="s">
        <v>157</v>
      </c>
      <c r="M84" s="208"/>
      <c r="N84" s="209"/>
      <c r="O84" s="298">
        <f>AVERAGE(L69:L80)</f>
        <v>4.7222222222222223</v>
      </c>
      <c r="P84" s="154"/>
      <c r="Q84" s="253">
        <f>SUM(Q69:Q83)</f>
        <v>57</v>
      </c>
      <c r="R84" s="253">
        <f>SUM(R69:R83)</f>
        <v>33</v>
      </c>
      <c r="S84" s="172"/>
      <c r="T84" s="172"/>
      <c r="U84" s="253">
        <f>SUM(U69:U83)</f>
        <v>233</v>
      </c>
      <c r="V84" s="253">
        <f>SUM(V69:V83)</f>
        <v>197</v>
      </c>
    </row>
    <row r="85" spans="1:24" ht="9.75" customHeight="1" x14ac:dyDescent="0.25">
      <c r="K85" s="95"/>
      <c r="L85" s="151"/>
      <c r="M85" s="134"/>
      <c r="N85" s="148"/>
      <c r="O85" s="149"/>
      <c r="P85" s="148"/>
      <c r="Q85" s="150"/>
      <c r="R85" s="150"/>
      <c r="S85" s="150"/>
      <c r="T85" s="150"/>
      <c r="U85" s="150"/>
      <c r="V85" s="150"/>
    </row>
    <row r="86" spans="1:24" x14ac:dyDescent="0.25">
      <c r="A86" s="300"/>
      <c r="B86" s="93"/>
      <c r="C86" s="285"/>
      <c r="D86" s="127"/>
      <c r="E86" s="650" t="s">
        <v>11</v>
      </c>
      <c r="F86" s="650"/>
      <c r="G86" s="650" t="s">
        <v>12</v>
      </c>
      <c r="H86" s="650"/>
      <c r="I86" s="650" t="s">
        <v>13</v>
      </c>
      <c r="J86" s="650"/>
      <c r="K86" s="95"/>
      <c r="L86" s="397" t="s">
        <v>272</v>
      </c>
      <c r="M86" s="398"/>
      <c r="N86" s="399"/>
      <c r="O86" s="400"/>
      <c r="P86" s="401"/>
      <c r="Q86" s="645" t="s">
        <v>11</v>
      </c>
      <c r="R86" s="645"/>
      <c r="S86" s="645" t="s">
        <v>12</v>
      </c>
      <c r="T86" s="645"/>
      <c r="U86" s="645" t="s">
        <v>13</v>
      </c>
      <c r="V86" s="645"/>
    </row>
    <row r="87" spans="1:24" ht="17.399999999999999" x14ac:dyDescent="0.3">
      <c r="A87" s="286" t="s">
        <v>14</v>
      </c>
      <c r="B87" s="662" t="s">
        <v>78</v>
      </c>
      <c r="C87" s="662"/>
      <c r="D87" s="287"/>
      <c r="E87" s="287" t="s">
        <v>4</v>
      </c>
      <c r="F87" s="287" t="s">
        <v>6</v>
      </c>
      <c r="G87" s="288"/>
      <c r="H87" s="289" t="s">
        <v>15</v>
      </c>
      <c r="I87" s="287" t="s">
        <v>4</v>
      </c>
      <c r="J87" s="287" t="s">
        <v>6</v>
      </c>
      <c r="K87" s="95"/>
      <c r="L87" s="402" t="s">
        <v>14</v>
      </c>
      <c r="M87" s="657" t="s">
        <v>260</v>
      </c>
      <c r="N87" s="657"/>
      <c r="O87" s="657"/>
      <c r="P87" s="403"/>
      <c r="Q87" s="403" t="s">
        <v>4</v>
      </c>
      <c r="R87" s="403" t="s">
        <v>6</v>
      </c>
      <c r="S87" s="404"/>
      <c r="T87" s="405" t="s">
        <v>15</v>
      </c>
      <c r="U87" s="403" t="s">
        <v>4</v>
      </c>
      <c r="V87" s="403" t="s">
        <v>6</v>
      </c>
    </row>
    <row r="88" spans="1:24" x14ac:dyDescent="0.25">
      <c r="A88" s="337">
        <v>7</v>
      </c>
      <c r="B88" s="155" t="s">
        <v>79</v>
      </c>
      <c r="C88" s="78"/>
      <c r="D88" s="318"/>
      <c r="E88" s="79">
        <v>7</v>
      </c>
      <c r="F88" s="79">
        <v>4</v>
      </c>
      <c r="G88" s="72"/>
      <c r="H88" s="122">
        <f t="shared" ref="H88:H99" si="8">E88+F88</f>
        <v>11</v>
      </c>
      <c r="I88" s="75">
        <v>43</v>
      </c>
      <c r="J88" s="75">
        <v>34</v>
      </c>
      <c r="K88" s="95"/>
      <c r="L88" s="259">
        <v>7.5</v>
      </c>
      <c r="M88" s="351" t="s">
        <v>239</v>
      </c>
      <c r="P88" s="241"/>
      <c r="Q88" s="102">
        <v>4</v>
      </c>
      <c r="R88" s="102">
        <v>3</v>
      </c>
      <c r="S88" s="103"/>
      <c r="T88" s="102">
        <f t="shared" ref="T88:T99" si="9">Q88+R88</f>
        <v>7</v>
      </c>
      <c r="U88" s="102">
        <v>27</v>
      </c>
      <c r="V88" s="102">
        <v>14</v>
      </c>
    </row>
    <row r="89" spans="1:24" x14ac:dyDescent="0.25">
      <c r="A89" s="337">
        <v>6.5</v>
      </c>
      <c r="B89" s="155" t="s">
        <v>209</v>
      </c>
      <c r="C89" s="317"/>
      <c r="D89" s="102"/>
      <c r="E89" s="102">
        <v>5</v>
      </c>
      <c r="F89" s="102">
        <v>3</v>
      </c>
      <c r="G89" s="103"/>
      <c r="H89" s="102">
        <f>E89+F89</f>
        <v>8</v>
      </c>
      <c r="I89" s="102">
        <v>29</v>
      </c>
      <c r="J89" s="102">
        <v>23</v>
      </c>
      <c r="K89" s="95"/>
      <c r="L89" s="259">
        <v>6</v>
      </c>
      <c r="M89" s="351" t="s">
        <v>290</v>
      </c>
      <c r="N89" s="73"/>
      <c r="O89" s="78"/>
      <c r="P89" s="73"/>
      <c r="Q89" s="79">
        <v>5</v>
      </c>
      <c r="R89" s="79">
        <v>2</v>
      </c>
      <c r="S89" s="79"/>
      <c r="T89" s="122">
        <f>Q89+R89</f>
        <v>7</v>
      </c>
      <c r="U89" s="79">
        <v>24</v>
      </c>
      <c r="V89" s="79">
        <v>15</v>
      </c>
      <c r="X89" s="479"/>
    </row>
    <row r="90" spans="1:24" x14ac:dyDescent="0.25">
      <c r="A90" s="302">
        <v>5.5</v>
      </c>
      <c r="B90" s="103" t="s">
        <v>101</v>
      </c>
      <c r="C90" s="303"/>
      <c r="D90" s="102"/>
      <c r="E90" s="102">
        <v>3</v>
      </c>
      <c r="F90" s="102">
        <v>9</v>
      </c>
      <c r="G90" s="103"/>
      <c r="H90" s="102">
        <f>E90+F90</f>
        <v>12</v>
      </c>
      <c r="I90" s="102">
        <v>30</v>
      </c>
      <c r="J90" s="102">
        <v>47</v>
      </c>
      <c r="K90" s="95"/>
      <c r="L90" s="259">
        <v>6</v>
      </c>
      <c r="M90" s="103" t="s">
        <v>163</v>
      </c>
      <c r="N90" s="239"/>
      <c r="O90" s="449"/>
      <c r="P90" s="94"/>
      <c r="Q90" s="102">
        <v>4</v>
      </c>
      <c r="R90" s="102">
        <v>5</v>
      </c>
      <c r="S90" s="103"/>
      <c r="T90" s="102">
        <f t="shared" si="9"/>
        <v>9</v>
      </c>
      <c r="U90" s="102">
        <v>25</v>
      </c>
      <c r="V90" s="102">
        <v>33</v>
      </c>
    </row>
    <row r="91" spans="1:24" x14ac:dyDescent="0.25">
      <c r="A91" s="302">
        <v>5</v>
      </c>
      <c r="B91" s="103" t="s">
        <v>74</v>
      </c>
      <c r="C91" s="319"/>
      <c r="D91" s="122"/>
      <c r="E91" s="102">
        <v>6</v>
      </c>
      <c r="F91" s="102">
        <v>5</v>
      </c>
      <c r="G91" s="103"/>
      <c r="H91" s="102">
        <f t="shared" si="8"/>
        <v>11</v>
      </c>
      <c r="I91" s="102">
        <v>29</v>
      </c>
      <c r="J91" s="102">
        <v>33</v>
      </c>
      <c r="K91" s="95"/>
      <c r="L91" s="259">
        <v>6</v>
      </c>
      <c r="M91" s="351" t="s">
        <v>208</v>
      </c>
      <c r="N91" s="73"/>
      <c r="O91" s="78"/>
      <c r="P91" s="396"/>
      <c r="Q91" s="79">
        <v>7</v>
      </c>
      <c r="R91" s="79">
        <v>4</v>
      </c>
      <c r="S91" s="74"/>
      <c r="T91" s="102">
        <f>Q91+R91</f>
        <v>11</v>
      </c>
      <c r="U91" s="79">
        <v>39</v>
      </c>
      <c r="V91" s="79">
        <v>37</v>
      </c>
    </row>
    <row r="92" spans="1:24" x14ac:dyDescent="0.25">
      <c r="A92" s="302">
        <v>4</v>
      </c>
      <c r="B92" s="103" t="s">
        <v>80</v>
      </c>
      <c r="C92" s="165"/>
      <c r="D92" s="102"/>
      <c r="E92" s="102">
        <v>5</v>
      </c>
      <c r="F92" s="102">
        <v>9</v>
      </c>
      <c r="G92" s="103"/>
      <c r="H92" s="102">
        <f t="shared" si="8"/>
        <v>14</v>
      </c>
      <c r="I92" s="102">
        <v>29</v>
      </c>
      <c r="J92" s="102">
        <v>36</v>
      </c>
      <c r="K92"/>
      <c r="L92" s="259">
        <v>5.5</v>
      </c>
      <c r="M92" s="103" t="s">
        <v>164</v>
      </c>
      <c r="N92" s="242"/>
      <c r="O92" s="240"/>
      <c r="P92" s="241"/>
      <c r="Q92" s="102">
        <v>7</v>
      </c>
      <c r="R92" s="102">
        <v>4</v>
      </c>
      <c r="S92" s="103"/>
      <c r="T92" s="102">
        <f>Q92+R92</f>
        <v>11</v>
      </c>
      <c r="U92" s="102">
        <v>33</v>
      </c>
      <c r="V92" s="102">
        <v>30</v>
      </c>
    </row>
    <row r="93" spans="1:24" x14ac:dyDescent="0.25">
      <c r="A93" s="302">
        <v>3.5</v>
      </c>
      <c r="B93" s="103" t="s">
        <v>147</v>
      </c>
      <c r="C93" s="121"/>
      <c r="D93" s="122"/>
      <c r="E93" s="102">
        <v>8</v>
      </c>
      <c r="F93" s="102">
        <v>3</v>
      </c>
      <c r="G93" s="103"/>
      <c r="H93" s="102">
        <f>E93+F93</f>
        <v>11</v>
      </c>
      <c r="I93" s="102">
        <v>19</v>
      </c>
      <c r="J93" s="102">
        <v>16</v>
      </c>
      <c r="K93" s="95"/>
      <c r="L93" s="259">
        <v>5.5</v>
      </c>
      <c r="M93" s="103" t="s">
        <v>238</v>
      </c>
      <c r="N93" s="242"/>
      <c r="O93" s="395"/>
      <c r="P93" s="361"/>
      <c r="Q93" s="102">
        <v>7</v>
      </c>
      <c r="R93" s="102">
        <v>4</v>
      </c>
      <c r="S93" s="103"/>
      <c r="T93" s="102">
        <f>Q93+R93</f>
        <v>11</v>
      </c>
      <c r="U93" s="102">
        <v>31</v>
      </c>
      <c r="V93" s="102">
        <v>23</v>
      </c>
    </row>
    <row r="94" spans="1:24" x14ac:dyDescent="0.25">
      <c r="A94" s="302">
        <v>2.5</v>
      </c>
      <c r="B94" s="103" t="s">
        <v>105</v>
      </c>
      <c r="C94" s="165"/>
      <c r="D94" s="102"/>
      <c r="E94" s="102">
        <v>1</v>
      </c>
      <c r="F94" s="102">
        <v>8</v>
      </c>
      <c r="G94" s="103"/>
      <c r="H94" s="102">
        <f>E94+F94</f>
        <v>9</v>
      </c>
      <c r="I94" s="102">
        <v>8</v>
      </c>
      <c r="J94" s="102">
        <v>21</v>
      </c>
      <c r="K94" s="95"/>
      <c r="L94" s="259">
        <v>5</v>
      </c>
      <c r="M94" s="103" t="s">
        <v>237</v>
      </c>
      <c r="N94" s="242"/>
      <c r="O94" s="360"/>
      <c r="P94" s="140"/>
      <c r="Q94" s="102">
        <v>11</v>
      </c>
      <c r="R94" s="102">
        <v>4</v>
      </c>
      <c r="S94" s="103"/>
      <c r="T94" s="102">
        <f t="shared" si="9"/>
        <v>15</v>
      </c>
      <c r="U94" s="102">
        <v>40</v>
      </c>
      <c r="V94" s="102">
        <v>22</v>
      </c>
    </row>
    <row r="95" spans="1:24" x14ac:dyDescent="0.25">
      <c r="A95" s="302">
        <v>2.5</v>
      </c>
      <c r="B95" s="103" t="s">
        <v>257</v>
      </c>
      <c r="C95" s="121"/>
      <c r="D95" s="122"/>
      <c r="E95" s="102">
        <v>2</v>
      </c>
      <c r="F95" s="102">
        <v>5</v>
      </c>
      <c r="G95" s="103"/>
      <c r="H95" s="102">
        <f t="shared" si="8"/>
        <v>7</v>
      </c>
      <c r="I95" s="102">
        <v>5</v>
      </c>
      <c r="J95" s="102">
        <v>14</v>
      </c>
      <c r="K95" s="95"/>
      <c r="L95" s="259">
        <v>3</v>
      </c>
      <c r="M95" s="103" t="s">
        <v>165</v>
      </c>
      <c r="N95" s="242"/>
      <c r="O95" s="344"/>
      <c r="P95" s="307"/>
      <c r="Q95" s="102">
        <v>5</v>
      </c>
      <c r="R95" s="102">
        <v>5</v>
      </c>
      <c r="S95" s="103"/>
      <c r="T95" s="102">
        <f t="shared" si="9"/>
        <v>10</v>
      </c>
      <c r="U95" s="102">
        <v>11</v>
      </c>
      <c r="V95" s="102">
        <v>15</v>
      </c>
    </row>
    <row r="96" spans="1:24" x14ac:dyDescent="0.25">
      <c r="A96" s="302">
        <v>2.5</v>
      </c>
      <c r="B96" s="103" t="s">
        <v>155</v>
      </c>
      <c r="C96" s="165"/>
      <c r="D96" s="102"/>
      <c r="E96" s="102">
        <v>3</v>
      </c>
      <c r="F96" s="102">
        <v>4</v>
      </c>
      <c r="G96" s="103"/>
      <c r="H96" s="102">
        <f t="shared" si="8"/>
        <v>7</v>
      </c>
      <c r="I96" s="102">
        <v>9</v>
      </c>
      <c r="J96" s="102">
        <v>15</v>
      </c>
      <c r="K96" s="95"/>
      <c r="L96" s="259">
        <v>2</v>
      </c>
      <c r="M96" s="103" t="s">
        <v>204</v>
      </c>
      <c r="N96" s="242"/>
      <c r="O96" s="240"/>
      <c r="P96" s="140"/>
      <c r="Q96" s="102">
        <v>4</v>
      </c>
      <c r="R96" s="102">
        <v>5</v>
      </c>
      <c r="S96" s="103"/>
      <c r="T96" s="102">
        <f t="shared" si="9"/>
        <v>9</v>
      </c>
      <c r="U96" s="102">
        <v>12</v>
      </c>
      <c r="V96" s="102">
        <v>21</v>
      </c>
    </row>
    <row r="97" spans="1:22" x14ac:dyDescent="0.25">
      <c r="A97" s="138"/>
      <c r="B97" s="103" t="s">
        <v>76</v>
      </c>
      <c r="C97" s="265"/>
      <c r="D97" s="266"/>
      <c r="E97" s="102">
        <v>0</v>
      </c>
      <c r="F97" s="102">
        <v>0</v>
      </c>
      <c r="G97" s="103"/>
      <c r="H97" s="102">
        <f t="shared" si="8"/>
        <v>0</v>
      </c>
      <c r="I97" s="102">
        <v>0</v>
      </c>
      <c r="J97" s="102">
        <v>0</v>
      </c>
      <c r="K97" s="95"/>
      <c r="L97" s="260"/>
      <c r="M97" s="659" t="s">
        <v>76</v>
      </c>
      <c r="N97" s="660"/>
      <c r="O97" s="661"/>
      <c r="P97" s="244"/>
      <c r="Q97" s="184">
        <v>0</v>
      </c>
      <c r="R97" s="184">
        <v>0</v>
      </c>
      <c r="S97" s="185"/>
      <c r="T97" s="184">
        <f t="shared" si="9"/>
        <v>0</v>
      </c>
      <c r="U97" s="184">
        <v>0</v>
      </c>
      <c r="V97" s="184">
        <v>0</v>
      </c>
    </row>
    <row r="98" spans="1:22" x14ac:dyDescent="0.25">
      <c r="A98" s="128"/>
      <c r="B98" s="144" t="s">
        <v>106</v>
      </c>
      <c r="C98" s="139"/>
      <c r="D98" s="140"/>
      <c r="E98" s="122">
        <v>0</v>
      </c>
      <c r="F98" s="122">
        <v>0</v>
      </c>
      <c r="G98" s="143"/>
      <c r="H98" s="122">
        <f t="shared" si="8"/>
        <v>0</v>
      </c>
      <c r="I98" s="122">
        <v>0</v>
      </c>
      <c r="J98" s="122">
        <v>0</v>
      </c>
      <c r="K98" s="95"/>
      <c r="L98" s="245"/>
      <c r="M98" s="246" t="s">
        <v>106</v>
      </c>
      <c r="N98" s="247"/>
      <c r="O98" s="248"/>
      <c r="P98" s="247"/>
      <c r="Q98" s="171">
        <v>0</v>
      </c>
      <c r="R98" s="171">
        <v>0</v>
      </c>
      <c r="S98" s="187"/>
      <c r="T98" s="171">
        <f t="shared" si="9"/>
        <v>0</v>
      </c>
      <c r="U98" s="171">
        <v>0</v>
      </c>
      <c r="V98" s="171">
        <v>0</v>
      </c>
    </row>
    <row r="99" spans="1:22" x14ac:dyDescent="0.25">
      <c r="A99" s="217"/>
      <c r="B99" s="224" t="s">
        <v>158</v>
      </c>
      <c r="C99" s="225"/>
      <c r="D99" s="226"/>
      <c r="E99" s="227">
        <v>0</v>
      </c>
      <c r="F99" s="227">
        <v>0</v>
      </c>
      <c r="G99" s="228"/>
      <c r="H99" s="229">
        <f t="shared" si="8"/>
        <v>0</v>
      </c>
      <c r="I99" s="229">
        <v>0</v>
      </c>
      <c r="J99" s="229">
        <v>0</v>
      </c>
      <c r="K99" s="95"/>
      <c r="L99" s="249"/>
      <c r="M99" s="250" t="s">
        <v>158</v>
      </c>
      <c r="N99" s="251"/>
      <c r="O99" s="252"/>
      <c r="P99" s="251"/>
      <c r="Q99" s="221">
        <v>0</v>
      </c>
      <c r="R99" s="221">
        <v>0</v>
      </c>
      <c r="S99" s="220"/>
      <c r="T99" s="221">
        <f t="shared" si="9"/>
        <v>0</v>
      </c>
      <c r="U99" s="221">
        <v>0</v>
      </c>
      <c r="V99" s="221">
        <v>0</v>
      </c>
    </row>
    <row r="100" spans="1:22" x14ac:dyDescent="0.25">
      <c r="A100" s="210" t="s">
        <v>157</v>
      </c>
      <c r="B100" s="208"/>
      <c r="C100" s="299">
        <f>AVERAGE(A88:A96)</f>
        <v>4.333333333333333</v>
      </c>
      <c r="D100" s="100"/>
      <c r="E100" s="92">
        <f>SUM(E88:E99)</f>
        <v>40</v>
      </c>
      <c r="F100" s="92">
        <f>SUM(F88:F99)</f>
        <v>50</v>
      </c>
      <c r="G100" s="92"/>
      <c r="H100" s="92"/>
      <c r="I100" s="92">
        <f>SUM(I88:I99)</f>
        <v>201</v>
      </c>
      <c r="J100" s="92">
        <f>SUM(J88:J99)</f>
        <v>239</v>
      </c>
      <c r="K100" s="95"/>
      <c r="L100" s="210" t="s">
        <v>157</v>
      </c>
      <c r="M100" s="208"/>
      <c r="N100" s="209"/>
      <c r="O100" s="298">
        <f>AVERAGE(L88:L96)</f>
        <v>5.166666666666667</v>
      </c>
      <c r="P100" s="154"/>
      <c r="Q100" s="253">
        <f>SUM(Q88:Q99)</f>
        <v>54</v>
      </c>
      <c r="R100" s="253">
        <f>SUM(R88:R99)</f>
        <v>36</v>
      </c>
      <c r="S100" s="172"/>
      <c r="T100" s="172"/>
      <c r="U100" s="253">
        <f>SUM(U88:U99)</f>
        <v>242</v>
      </c>
      <c r="V100" s="253">
        <f>SUM(V88:V99)</f>
        <v>210</v>
      </c>
    </row>
    <row r="101" spans="1:22" x14ac:dyDescent="0.25">
      <c r="A101" s="146"/>
      <c r="B101" s="95"/>
      <c r="C101" s="299"/>
      <c r="D101" s="100"/>
      <c r="E101" s="92"/>
      <c r="F101" s="92"/>
      <c r="G101" s="92"/>
      <c r="H101" s="92"/>
      <c r="I101" s="92"/>
      <c r="J101" s="92"/>
      <c r="K101" s="95"/>
      <c r="L101" s="146"/>
      <c r="M101" s="95"/>
      <c r="N101" s="98"/>
      <c r="O101" s="299"/>
      <c r="P101" s="154"/>
      <c r="Q101" s="253"/>
      <c r="R101" s="253"/>
      <c r="S101" s="172"/>
      <c r="T101" s="172"/>
      <c r="U101" s="253"/>
      <c r="V101" s="253"/>
    </row>
    <row r="102" spans="1:22" x14ac:dyDescent="0.25">
      <c r="A102" s="146"/>
      <c r="B102" s="95"/>
      <c r="C102" s="299"/>
      <c r="D102" s="100"/>
      <c r="E102" s="92"/>
      <c r="F102" s="92"/>
      <c r="G102" s="92"/>
      <c r="H102" s="92"/>
      <c r="I102" s="92"/>
      <c r="J102" s="92"/>
      <c r="K102" s="95"/>
      <c r="L102" s="146"/>
      <c r="M102" s="95"/>
      <c r="N102" s="98"/>
      <c r="O102" s="299"/>
      <c r="P102" s="154"/>
      <c r="Q102" s="253"/>
      <c r="R102" s="253"/>
      <c r="S102" s="172"/>
      <c r="T102" s="172"/>
      <c r="U102" s="253"/>
      <c r="V102" s="253"/>
    </row>
    <row r="103" spans="1:22" x14ac:dyDescent="0.25">
      <c r="A103" s="97"/>
      <c r="B103" s="95"/>
      <c r="C103" s="99"/>
      <c r="D103" s="100"/>
      <c r="E103" s="100"/>
      <c r="F103" s="100"/>
      <c r="G103" s="95"/>
      <c r="H103" s="100"/>
      <c r="I103" s="110"/>
      <c r="J103" s="110"/>
      <c r="K103" s="95"/>
      <c r="L103" s="111"/>
      <c r="M103" s="95"/>
      <c r="N103" s="98"/>
      <c r="O103" s="99"/>
      <c r="P103" s="98"/>
      <c r="Q103" s="100"/>
      <c r="R103" s="100"/>
      <c r="S103" s="100"/>
    </row>
    <row r="104" spans="1:22" x14ac:dyDescent="0.25">
      <c r="A104" s="397" t="s">
        <v>296</v>
      </c>
      <c r="B104" s="398"/>
      <c r="C104" s="399"/>
      <c r="D104" s="400"/>
      <c r="E104" s="645" t="s">
        <v>11</v>
      </c>
      <c r="F104" s="645"/>
      <c r="G104" s="645" t="s">
        <v>12</v>
      </c>
      <c r="H104" s="645"/>
      <c r="I104" s="645" t="s">
        <v>13</v>
      </c>
      <c r="J104" s="645"/>
      <c r="K104" s="95"/>
      <c r="L104" s="284"/>
      <c r="M104" s="93"/>
      <c r="N104" s="285"/>
      <c r="O104" s="127"/>
      <c r="P104" s="92"/>
      <c r="Q104" s="650" t="s">
        <v>11</v>
      </c>
      <c r="R104" s="650"/>
      <c r="S104" s="650" t="s">
        <v>12</v>
      </c>
      <c r="T104" s="650"/>
      <c r="U104" s="650" t="s">
        <v>13</v>
      </c>
      <c r="V104" s="650"/>
    </row>
    <row r="105" spans="1:22" ht="17.399999999999999" x14ac:dyDescent="0.3">
      <c r="A105" s="402" t="s">
        <v>14</v>
      </c>
      <c r="B105" s="663" t="s">
        <v>222</v>
      </c>
      <c r="C105" s="663"/>
      <c r="D105" s="447"/>
      <c r="E105" s="403" t="s">
        <v>4</v>
      </c>
      <c r="F105" s="403" t="s">
        <v>6</v>
      </c>
      <c r="G105" s="404"/>
      <c r="H105" s="405" t="s">
        <v>15</v>
      </c>
      <c r="I105" s="403" t="s">
        <v>4</v>
      </c>
      <c r="J105" s="403" t="s">
        <v>6</v>
      </c>
      <c r="K105" s="95"/>
      <c r="L105" s="286" t="s">
        <v>14</v>
      </c>
      <c r="M105" s="662" t="s">
        <v>211</v>
      </c>
      <c r="N105" s="662"/>
      <c r="O105" s="674"/>
      <c r="P105" s="446"/>
      <c r="Q105" s="287" t="s">
        <v>4</v>
      </c>
      <c r="R105" s="287" t="s">
        <v>6</v>
      </c>
      <c r="S105" s="288"/>
      <c r="T105" s="289" t="s">
        <v>15</v>
      </c>
      <c r="U105" s="287" t="s">
        <v>4</v>
      </c>
      <c r="V105" s="287" t="s">
        <v>6</v>
      </c>
    </row>
    <row r="106" spans="1:22" x14ac:dyDescent="0.25">
      <c r="A106" s="301">
        <v>6</v>
      </c>
      <c r="B106" s="155" t="s">
        <v>219</v>
      </c>
      <c r="C106" s="319"/>
      <c r="D106" s="135"/>
      <c r="E106" s="304">
        <v>10</v>
      </c>
      <c r="F106" s="304">
        <v>11</v>
      </c>
      <c r="G106" s="103"/>
      <c r="H106" s="102">
        <f t="shared" ref="H106:H113" si="10">E106+F106</f>
        <v>21</v>
      </c>
      <c r="I106" s="102">
        <v>84</v>
      </c>
      <c r="J106" s="102">
        <v>64</v>
      </c>
      <c r="K106" s="95"/>
      <c r="L106" s="259">
        <v>6.5</v>
      </c>
      <c r="M106" s="103" t="s">
        <v>224</v>
      </c>
      <c r="N106" s="239"/>
      <c r="O106" s="455"/>
      <c r="P106" s="94"/>
      <c r="Q106" s="102">
        <v>3</v>
      </c>
      <c r="R106" s="102">
        <v>5</v>
      </c>
      <c r="S106" s="103"/>
      <c r="T106" s="102">
        <f t="shared" ref="T106:T117" si="11">Q106+R106</f>
        <v>8</v>
      </c>
      <c r="U106" s="102">
        <v>30</v>
      </c>
      <c r="V106" s="102">
        <v>32</v>
      </c>
    </row>
    <row r="107" spans="1:22" x14ac:dyDescent="0.25">
      <c r="A107" s="302">
        <v>5</v>
      </c>
      <c r="B107" s="327" t="s">
        <v>220</v>
      </c>
      <c r="C107" s="78"/>
      <c r="D107" s="318"/>
      <c r="E107" s="325">
        <v>2</v>
      </c>
      <c r="F107" s="325">
        <v>3</v>
      </c>
      <c r="G107" s="333"/>
      <c r="H107" s="135">
        <f>E107+F107</f>
        <v>5</v>
      </c>
      <c r="I107" s="334">
        <v>12</v>
      </c>
      <c r="J107" s="334">
        <v>14</v>
      </c>
      <c r="K107" s="95"/>
      <c r="L107" s="259">
        <v>6.5</v>
      </c>
      <c r="M107" s="338" t="s">
        <v>242</v>
      </c>
      <c r="N107" s="345"/>
      <c r="O107" s="324"/>
      <c r="P107" s="331"/>
      <c r="Q107" s="329">
        <v>7</v>
      </c>
      <c r="R107" s="329">
        <v>6</v>
      </c>
      <c r="S107" s="321"/>
      <c r="T107" s="122">
        <f t="shared" si="11"/>
        <v>13</v>
      </c>
      <c r="U107" s="329">
        <v>45</v>
      </c>
      <c r="V107" s="329">
        <v>43</v>
      </c>
    </row>
    <row r="108" spans="1:22" x14ac:dyDescent="0.25">
      <c r="A108" s="302">
        <v>5</v>
      </c>
      <c r="B108" s="103" t="s">
        <v>240</v>
      </c>
      <c r="C108" s="121"/>
      <c r="D108" s="135"/>
      <c r="E108" s="135">
        <v>7</v>
      </c>
      <c r="F108" s="102">
        <v>6</v>
      </c>
      <c r="G108" s="103"/>
      <c r="H108" s="102">
        <f>E108+F108</f>
        <v>13</v>
      </c>
      <c r="I108" s="102">
        <v>44</v>
      </c>
      <c r="J108" s="102">
        <v>40</v>
      </c>
      <c r="K108" s="95"/>
      <c r="L108" s="259">
        <v>5</v>
      </c>
      <c r="M108" s="338" t="s">
        <v>246</v>
      </c>
      <c r="N108" s="345"/>
      <c r="O108" s="320"/>
      <c r="P108" s="345"/>
      <c r="Q108" s="329">
        <v>4</v>
      </c>
      <c r="R108" s="329">
        <v>4</v>
      </c>
      <c r="S108" s="329"/>
      <c r="T108" s="122">
        <f t="shared" si="11"/>
        <v>8</v>
      </c>
      <c r="U108" s="329">
        <v>20</v>
      </c>
      <c r="V108" s="329">
        <v>24</v>
      </c>
    </row>
    <row r="109" spans="1:22" x14ac:dyDescent="0.25">
      <c r="A109" s="302">
        <v>4.5</v>
      </c>
      <c r="B109" s="103" t="s">
        <v>223</v>
      </c>
      <c r="C109" s="236"/>
      <c r="D109" s="307"/>
      <c r="E109" s="296">
        <v>3</v>
      </c>
      <c r="F109" s="296">
        <v>5</v>
      </c>
      <c r="G109" s="308"/>
      <c r="H109" s="135">
        <f t="shared" si="10"/>
        <v>8</v>
      </c>
      <c r="I109" s="309">
        <v>21</v>
      </c>
      <c r="J109" s="309">
        <v>24</v>
      </c>
      <c r="K109" s="95"/>
      <c r="L109" s="259">
        <v>5</v>
      </c>
      <c r="M109" s="103" t="s">
        <v>213</v>
      </c>
      <c r="N109" s="242"/>
      <c r="O109" s="344"/>
      <c r="P109" s="307"/>
      <c r="Q109" s="102">
        <v>6</v>
      </c>
      <c r="R109" s="102">
        <v>5</v>
      </c>
      <c r="S109" s="103"/>
      <c r="T109" s="102">
        <f t="shared" si="11"/>
        <v>11</v>
      </c>
      <c r="U109" s="102">
        <v>31</v>
      </c>
      <c r="V109" s="102">
        <v>27</v>
      </c>
    </row>
    <row r="110" spans="1:22" x14ac:dyDescent="0.25">
      <c r="A110" s="302">
        <v>3.5</v>
      </c>
      <c r="B110" s="103" t="s">
        <v>241</v>
      </c>
      <c r="C110" s="317"/>
      <c r="D110" s="238"/>
      <c r="E110" s="135">
        <v>5</v>
      </c>
      <c r="F110" s="102">
        <v>8</v>
      </c>
      <c r="G110" s="103"/>
      <c r="H110" s="102">
        <f t="shared" si="10"/>
        <v>13</v>
      </c>
      <c r="I110" s="102">
        <v>26</v>
      </c>
      <c r="J110" s="102">
        <v>29</v>
      </c>
      <c r="K110"/>
      <c r="L110" s="259">
        <v>5</v>
      </c>
      <c r="M110" s="103" t="s">
        <v>214</v>
      </c>
      <c r="N110" s="242"/>
      <c r="O110" s="240"/>
      <c r="P110" s="241"/>
      <c r="Q110" s="102">
        <v>7</v>
      </c>
      <c r="R110" s="102">
        <v>3</v>
      </c>
      <c r="S110" s="103"/>
      <c r="T110" s="102">
        <f t="shared" si="11"/>
        <v>10</v>
      </c>
      <c r="U110" s="102">
        <v>37</v>
      </c>
      <c r="V110" s="102">
        <v>18</v>
      </c>
    </row>
    <row r="111" spans="1:22" x14ac:dyDescent="0.25">
      <c r="A111" s="302">
        <v>3</v>
      </c>
      <c r="B111" s="305" t="s">
        <v>245</v>
      </c>
      <c r="C111" s="78"/>
      <c r="D111" s="318"/>
      <c r="E111" s="325">
        <v>5</v>
      </c>
      <c r="F111" s="325">
        <v>8</v>
      </c>
      <c r="G111" s="333"/>
      <c r="H111" s="102">
        <f>E111+F111</f>
        <v>13</v>
      </c>
      <c r="I111" s="334">
        <v>16</v>
      </c>
      <c r="J111" s="334">
        <v>26</v>
      </c>
      <c r="K111" s="95"/>
      <c r="L111" s="259">
        <v>5</v>
      </c>
      <c r="M111" s="103" t="s">
        <v>285</v>
      </c>
      <c r="N111" s="242"/>
      <c r="O111" s="240"/>
      <c r="P111" s="241"/>
      <c r="Q111" s="102">
        <v>7</v>
      </c>
      <c r="R111" s="102">
        <v>1</v>
      </c>
      <c r="S111" s="103"/>
      <c r="T111" s="102">
        <f t="shared" si="11"/>
        <v>8</v>
      </c>
      <c r="U111" s="102">
        <v>29</v>
      </c>
      <c r="V111" s="102">
        <v>10</v>
      </c>
    </row>
    <row r="112" spans="1:22" x14ac:dyDescent="0.25">
      <c r="A112" s="302">
        <v>3</v>
      </c>
      <c r="B112" s="103" t="s">
        <v>225</v>
      </c>
      <c r="C112" s="306"/>
      <c r="D112" s="357"/>
      <c r="E112" s="296">
        <v>3</v>
      </c>
      <c r="F112" s="135">
        <v>7</v>
      </c>
      <c r="G112" s="103"/>
      <c r="H112" s="102">
        <f>E112+F112</f>
        <v>10</v>
      </c>
      <c r="I112" s="102">
        <v>9</v>
      </c>
      <c r="J112" s="102">
        <v>22</v>
      </c>
      <c r="K112" s="95"/>
      <c r="L112" s="259">
        <v>4.5</v>
      </c>
      <c r="M112" s="103" t="s">
        <v>18</v>
      </c>
      <c r="N112" s="73"/>
      <c r="O112" s="78"/>
      <c r="P112" s="73"/>
      <c r="Q112" s="79">
        <v>3</v>
      </c>
      <c r="R112" s="79">
        <v>5</v>
      </c>
      <c r="S112" s="79"/>
      <c r="T112" s="102">
        <f t="shared" si="11"/>
        <v>8</v>
      </c>
      <c r="U112" s="79">
        <v>20</v>
      </c>
      <c r="V112" s="79">
        <v>21</v>
      </c>
    </row>
    <row r="113" spans="1:22" x14ac:dyDescent="0.25">
      <c r="A113" s="302">
        <v>2</v>
      </c>
      <c r="B113" s="342" t="s">
        <v>221</v>
      </c>
      <c r="C113" s="317"/>
      <c r="D113" s="102"/>
      <c r="E113" s="102">
        <v>3</v>
      </c>
      <c r="F113" s="102">
        <v>4</v>
      </c>
      <c r="G113" s="103"/>
      <c r="H113" s="102">
        <f t="shared" si="10"/>
        <v>7</v>
      </c>
      <c r="I113" s="102">
        <v>6</v>
      </c>
      <c r="J113" s="102">
        <v>12</v>
      </c>
      <c r="K113" s="95"/>
      <c r="L113" s="259">
        <v>4</v>
      </c>
      <c r="M113" s="327" t="s">
        <v>274</v>
      </c>
      <c r="N113" s="331"/>
      <c r="O113" s="320"/>
      <c r="P113" s="331"/>
      <c r="Q113" s="325">
        <v>6</v>
      </c>
      <c r="R113" s="325">
        <v>5</v>
      </c>
      <c r="S113" s="318"/>
      <c r="T113" s="318">
        <f t="shared" si="11"/>
        <v>11</v>
      </c>
      <c r="U113" s="325">
        <v>17</v>
      </c>
      <c r="V113" s="325">
        <v>20</v>
      </c>
    </row>
    <row r="114" spans="1:22" x14ac:dyDescent="0.25">
      <c r="A114" s="302"/>
      <c r="B114" s="103"/>
      <c r="C114" s="165"/>
      <c r="D114" s="102"/>
      <c r="E114" s="102"/>
      <c r="F114" s="102"/>
      <c r="G114" s="103"/>
      <c r="H114" s="102"/>
      <c r="I114" s="102"/>
      <c r="J114" s="102"/>
      <c r="K114" s="95"/>
      <c r="L114" s="259">
        <v>3</v>
      </c>
      <c r="M114" s="326" t="s">
        <v>216</v>
      </c>
      <c r="N114" s="242"/>
      <c r="O114" s="328"/>
      <c r="P114" s="94"/>
      <c r="Q114" s="102">
        <v>9</v>
      </c>
      <c r="R114" s="102">
        <v>4</v>
      </c>
      <c r="S114" s="103"/>
      <c r="T114" s="102">
        <f t="shared" si="11"/>
        <v>13</v>
      </c>
      <c r="U114" s="102">
        <v>22</v>
      </c>
      <c r="V114" s="102">
        <v>16</v>
      </c>
    </row>
    <row r="115" spans="1:22" x14ac:dyDescent="0.25">
      <c r="A115" s="138"/>
      <c r="B115" s="103" t="s">
        <v>76</v>
      </c>
      <c r="C115" s="265"/>
      <c r="D115" s="266"/>
      <c r="E115" s="102">
        <v>0</v>
      </c>
      <c r="F115" s="102">
        <v>0</v>
      </c>
      <c r="G115" s="103"/>
      <c r="H115" s="102">
        <f>E115+F115</f>
        <v>0</v>
      </c>
      <c r="I115" s="102">
        <v>0</v>
      </c>
      <c r="J115" s="102">
        <v>0</v>
      </c>
      <c r="K115" s="95"/>
      <c r="L115" s="259"/>
      <c r="M115" s="659" t="s">
        <v>76</v>
      </c>
      <c r="N115" s="660"/>
      <c r="O115" s="661"/>
      <c r="P115" s="244"/>
      <c r="Q115" s="184">
        <v>0</v>
      </c>
      <c r="R115" s="184">
        <v>0</v>
      </c>
      <c r="S115" s="185"/>
      <c r="T115" s="184">
        <f t="shared" si="11"/>
        <v>0</v>
      </c>
      <c r="U115" s="184">
        <v>0</v>
      </c>
      <c r="V115" s="184">
        <v>0</v>
      </c>
    </row>
    <row r="116" spans="1:22" x14ac:dyDescent="0.25">
      <c r="A116" s="128"/>
      <c r="B116" s="144" t="s">
        <v>106</v>
      </c>
      <c r="C116" s="139"/>
      <c r="D116" s="140"/>
      <c r="E116" s="122">
        <v>0</v>
      </c>
      <c r="F116" s="122">
        <v>0</v>
      </c>
      <c r="G116" s="143"/>
      <c r="H116" s="122">
        <f>E116+F116</f>
        <v>0</v>
      </c>
      <c r="I116" s="122">
        <v>0</v>
      </c>
      <c r="J116" s="122">
        <v>0</v>
      </c>
      <c r="K116" s="95"/>
      <c r="L116" s="245"/>
      <c r="M116" s="246" t="s">
        <v>106</v>
      </c>
      <c r="N116" s="247"/>
      <c r="O116" s="248"/>
      <c r="P116" s="247"/>
      <c r="Q116" s="171">
        <v>0</v>
      </c>
      <c r="R116" s="171">
        <v>0</v>
      </c>
      <c r="S116" s="187"/>
      <c r="T116" s="171">
        <f t="shared" si="11"/>
        <v>0</v>
      </c>
      <c r="U116" s="171">
        <v>0</v>
      </c>
      <c r="V116" s="171">
        <v>0</v>
      </c>
    </row>
    <row r="117" spans="1:22" x14ac:dyDescent="0.25">
      <c r="A117" s="217"/>
      <c r="B117" s="224" t="s">
        <v>158</v>
      </c>
      <c r="C117" s="225"/>
      <c r="D117" s="226"/>
      <c r="E117" s="227">
        <v>0</v>
      </c>
      <c r="F117" s="227">
        <v>0</v>
      </c>
      <c r="G117" s="228"/>
      <c r="H117" s="229">
        <f>E117+F117</f>
        <v>0</v>
      </c>
      <c r="I117" s="229">
        <v>0</v>
      </c>
      <c r="J117" s="229">
        <v>0</v>
      </c>
      <c r="K117" s="95"/>
      <c r="L117" s="249"/>
      <c r="M117" s="250" t="s">
        <v>158</v>
      </c>
      <c r="N117" s="251"/>
      <c r="O117" s="252"/>
      <c r="P117" s="251"/>
      <c r="Q117" s="221">
        <v>0</v>
      </c>
      <c r="R117" s="221">
        <v>0</v>
      </c>
      <c r="S117" s="220"/>
      <c r="T117" s="221">
        <f t="shared" si="11"/>
        <v>0</v>
      </c>
      <c r="U117" s="221">
        <v>0</v>
      </c>
      <c r="V117" s="221">
        <v>0</v>
      </c>
    </row>
    <row r="118" spans="1:22" x14ac:dyDescent="0.25">
      <c r="A118" s="210" t="s">
        <v>157</v>
      </c>
      <c r="B118" s="208"/>
      <c r="C118" s="299">
        <f>AVERAGE(A106:A114)</f>
        <v>4</v>
      </c>
      <c r="D118" s="100"/>
      <c r="E118" s="92">
        <f>SUM(E106:E117)</f>
        <v>38</v>
      </c>
      <c r="F118" s="92">
        <f>SUM(F106:F117)</f>
        <v>52</v>
      </c>
      <c r="G118" s="92"/>
      <c r="H118" s="92"/>
      <c r="I118" s="92">
        <f>SUM(I106:I117)</f>
        <v>218</v>
      </c>
      <c r="J118" s="92">
        <f>SUM(J106:J117)</f>
        <v>231</v>
      </c>
      <c r="K118" s="95"/>
      <c r="L118" s="210" t="s">
        <v>157</v>
      </c>
      <c r="M118" s="208"/>
      <c r="N118" s="209"/>
      <c r="O118" s="298">
        <f>AVERAGE(L106:L114)</f>
        <v>4.9444444444444446</v>
      </c>
      <c r="P118" s="154"/>
      <c r="Q118" s="253">
        <f>SUM(Q106:Q117)</f>
        <v>52</v>
      </c>
      <c r="R118" s="253">
        <f>SUM(R106:R117)</f>
        <v>38</v>
      </c>
      <c r="S118" s="172"/>
      <c r="T118" s="172"/>
      <c r="U118" s="253">
        <f>SUM(U106:U117)</f>
        <v>251</v>
      </c>
      <c r="V118" s="253">
        <f>SUM(V106:V117)</f>
        <v>211</v>
      </c>
    </row>
    <row r="119" spans="1:22" x14ac:dyDescent="0.25">
      <c r="A119" s="97"/>
      <c r="B119" s="95"/>
      <c r="C119" s="99"/>
      <c r="D119" s="100"/>
      <c r="E119" s="101"/>
      <c r="F119" s="101"/>
      <c r="G119" s="101"/>
      <c r="H119" s="101"/>
      <c r="I119" s="101"/>
      <c r="J119" s="101"/>
      <c r="K119" s="95"/>
      <c r="L119" s="175"/>
      <c r="M119" s="176"/>
      <c r="N119" s="177"/>
      <c r="O119" s="178"/>
      <c r="P119" s="179"/>
      <c r="Q119" s="180"/>
      <c r="R119" s="180"/>
      <c r="S119" s="180"/>
      <c r="T119" s="180"/>
      <c r="U119" s="180"/>
      <c r="V119" s="180"/>
    </row>
    <row r="120" spans="1:22" x14ac:dyDescent="0.25">
      <c r="K120" s="95"/>
    </row>
    <row r="121" spans="1:22" x14ac:dyDescent="0.25">
      <c r="A121" s="353" t="s">
        <v>261</v>
      </c>
      <c r="B121" s="354"/>
      <c r="C121" s="167"/>
      <c r="D121" s="168"/>
      <c r="E121" s="169"/>
      <c r="F121" s="169"/>
      <c r="G121" s="169"/>
      <c r="H121" s="167"/>
      <c r="I121" s="389"/>
      <c r="J121" s="192"/>
      <c r="K121" s="192"/>
      <c r="L121" s="167"/>
      <c r="M121" s="276"/>
      <c r="N121" s="167"/>
      <c r="O121" s="170"/>
      <c r="P121" s="170"/>
      <c r="Q121" s="169"/>
      <c r="R121" s="169"/>
      <c r="S121" s="169"/>
      <c r="T121" s="389"/>
      <c r="U121" s="169"/>
      <c r="V121" s="393"/>
    </row>
    <row r="122" spans="1:22" x14ac:dyDescent="0.25">
      <c r="A122" s="353" t="s">
        <v>262</v>
      </c>
      <c r="B122" s="354"/>
      <c r="C122" s="167"/>
      <c r="D122" s="168"/>
      <c r="E122" s="169"/>
      <c r="F122" s="169"/>
      <c r="G122" s="169"/>
      <c r="H122" s="167"/>
      <c r="I122" s="389"/>
      <c r="J122" s="192"/>
      <c r="K122" s="192"/>
      <c r="L122" s="167"/>
      <c r="M122" s="276"/>
      <c r="N122" s="167"/>
      <c r="O122" s="170"/>
      <c r="P122" s="170"/>
      <c r="Q122" s="169"/>
      <c r="R122" s="169"/>
      <c r="S122" s="169"/>
      <c r="T122" s="389"/>
      <c r="U122" s="169"/>
      <c r="V122" s="393"/>
    </row>
    <row r="123" spans="1:22" x14ac:dyDescent="0.25">
      <c r="A123" s="109"/>
      <c r="B123" s="97"/>
      <c r="C123" s="95"/>
      <c r="D123" s="99"/>
      <c r="E123" s="100"/>
      <c r="F123" s="100"/>
      <c r="G123" s="100"/>
      <c r="H123" s="95"/>
      <c r="I123" s="92"/>
      <c r="J123" s="110"/>
      <c r="K123" s="110"/>
      <c r="L123" s="95"/>
      <c r="M123" s="111"/>
      <c r="N123" s="95"/>
      <c r="O123" s="98"/>
      <c r="P123" s="98"/>
      <c r="Q123" s="100"/>
      <c r="R123" s="100"/>
      <c r="S123" s="100"/>
      <c r="T123" s="92"/>
      <c r="U123" s="100"/>
      <c r="V123" s="180"/>
    </row>
    <row r="124" spans="1:22" x14ac:dyDescent="0.25">
      <c r="A124" s="353" t="s">
        <v>263</v>
      </c>
      <c r="B124" s="276"/>
      <c r="C124" s="167"/>
      <c r="D124" s="390"/>
      <c r="E124" s="169"/>
      <c r="F124" s="389"/>
      <c r="G124" s="389"/>
      <c r="H124" s="355"/>
      <c r="I124" s="389"/>
      <c r="J124" s="389"/>
      <c r="K124" s="389"/>
      <c r="L124" s="167"/>
      <c r="M124" s="276"/>
      <c r="N124" s="167"/>
      <c r="O124" s="391"/>
      <c r="P124" s="170"/>
      <c r="Q124" s="389"/>
      <c r="R124" s="389"/>
      <c r="S124" s="355"/>
      <c r="T124" s="389"/>
      <c r="U124" s="389"/>
      <c r="V124" s="393"/>
    </row>
    <row r="125" spans="1:22" x14ac:dyDescent="0.25">
      <c r="A125" s="353" t="s">
        <v>264</v>
      </c>
      <c r="B125" s="276"/>
      <c r="C125" s="167"/>
      <c r="D125" s="390"/>
      <c r="E125" s="169"/>
      <c r="F125" s="389"/>
      <c r="G125" s="389"/>
      <c r="H125" s="355"/>
      <c r="I125" s="389"/>
      <c r="J125" s="389"/>
      <c r="K125" s="389"/>
      <c r="L125" s="167"/>
      <c r="M125" s="276"/>
      <c r="N125" s="167"/>
      <c r="O125" s="391"/>
      <c r="P125" s="170"/>
      <c r="Q125" s="389"/>
      <c r="R125" s="389"/>
      <c r="S125" s="355"/>
      <c r="T125" s="389"/>
      <c r="U125" s="389"/>
      <c r="V125" s="393"/>
    </row>
    <row r="126" spans="1:22" x14ac:dyDescent="0.25">
      <c r="A126" s="109"/>
      <c r="B126" s="111"/>
      <c r="C126" s="95"/>
      <c r="D126" s="392"/>
      <c r="E126" s="100"/>
      <c r="F126" s="92"/>
      <c r="G126" s="92"/>
      <c r="H126" s="101"/>
      <c r="I126" s="92"/>
      <c r="J126" s="92"/>
      <c r="K126" s="92"/>
      <c r="L126" s="95"/>
      <c r="M126" s="111"/>
      <c r="N126" s="95"/>
      <c r="O126" s="299"/>
      <c r="P126" s="98"/>
      <c r="Q126" s="92"/>
      <c r="R126" s="92"/>
      <c r="S126" s="101"/>
      <c r="T126" s="92"/>
      <c r="U126" s="92"/>
      <c r="V126" s="180"/>
    </row>
    <row r="127" spans="1:22" s="109" customFormat="1" x14ac:dyDescent="0.25">
      <c r="A127" s="146" t="s">
        <v>154</v>
      </c>
      <c r="B127" s="95"/>
      <c r="C127" s="99"/>
      <c r="D127" s="100"/>
      <c r="E127" s="101"/>
      <c r="F127" s="101"/>
      <c r="G127" s="101"/>
      <c r="H127" s="101"/>
      <c r="I127" s="101"/>
      <c r="J127" s="101"/>
      <c r="K127" s="95"/>
      <c r="L127" s="352"/>
      <c r="M127" s="95"/>
      <c r="N127" s="98"/>
      <c r="O127" s="99"/>
      <c r="P127" s="100"/>
      <c r="Q127" s="101"/>
      <c r="R127" s="101"/>
      <c r="S127" s="101"/>
      <c r="T127" s="101"/>
      <c r="U127" s="101"/>
      <c r="V127" s="180"/>
    </row>
    <row r="128" spans="1:22" s="109" customFormat="1" x14ac:dyDescent="0.25">
      <c r="A128" s="146"/>
      <c r="B128" s="95"/>
      <c r="C128" s="99"/>
      <c r="D128" s="100"/>
      <c r="E128" s="101"/>
      <c r="F128" s="101"/>
      <c r="G128" s="101"/>
      <c r="H128" s="101"/>
      <c r="I128" s="101"/>
      <c r="J128" s="101"/>
      <c r="K128" s="95"/>
      <c r="L128" s="352"/>
      <c r="M128" s="95"/>
      <c r="N128" s="98"/>
      <c r="O128" s="99"/>
      <c r="P128" s="100"/>
      <c r="Q128" s="101"/>
      <c r="R128" s="101"/>
      <c r="S128" s="101"/>
      <c r="T128" s="101"/>
      <c r="U128" s="101"/>
      <c r="V128" s="180"/>
    </row>
    <row r="129" spans="1:22" s="109" customFormat="1" x14ac:dyDescent="0.25">
      <c r="A129" s="384" t="s">
        <v>226</v>
      </c>
      <c r="C129" s="385"/>
      <c r="D129" s="385"/>
      <c r="E129" s="385"/>
      <c r="F129" s="101"/>
      <c r="G129" s="101"/>
      <c r="I129" s="386"/>
      <c r="J129" s="101"/>
      <c r="K129" s="101"/>
      <c r="L129" s="134"/>
      <c r="M129" s="191"/>
      <c r="N129" s="194"/>
      <c r="O129" s="387"/>
      <c r="P129" s="387"/>
      <c r="Q129" s="387"/>
      <c r="R129" s="191"/>
      <c r="S129" s="191"/>
      <c r="T129" s="194"/>
      <c r="U129" s="356"/>
      <c r="V129" s="180"/>
    </row>
    <row r="130" spans="1:22" s="109" customFormat="1" x14ac:dyDescent="0.25">
      <c r="A130" s="386"/>
      <c r="C130" s="385"/>
      <c r="D130" s="385"/>
      <c r="E130" s="385"/>
      <c r="F130" s="101"/>
      <c r="G130" s="101"/>
      <c r="I130" s="386"/>
      <c r="J130" s="101"/>
      <c r="K130" s="101"/>
      <c r="L130" s="134"/>
      <c r="M130" s="191"/>
      <c r="N130" s="194"/>
      <c r="O130" s="387"/>
      <c r="P130" s="387"/>
      <c r="Q130" s="387"/>
      <c r="R130" s="191"/>
      <c r="S130" s="191"/>
      <c r="T130" s="194"/>
      <c r="U130" s="356"/>
      <c r="V130" s="180"/>
    </row>
    <row r="131" spans="1:22" s="109" customFormat="1" x14ac:dyDescent="0.25">
      <c r="A131" s="384" t="s">
        <v>227</v>
      </c>
      <c r="C131" s="385"/>
      <c r="D131" s="385"/>
      <c r="E131" s="385"/>
      <c r="F131" s="101"/>
      <c r="G131" s="101"/>
      <c r="I131" s="386"/>
      <c r="J131" s="101"/>
      <c r="K131" s="101"/>
      <c r="L131" s="134"/>
      <c r="M131" s="191"/>
      <c r="N131" s="194"/>
      <c r="O131" s="387"/>
      <c r="P131" s="387"/>
      <c r="Q131" s="387"/>
      <c r="R131" s="191"/>
      <c r="S131" s="191"/>
      <c r="T131" s="194"/>
      <c r="U131" s="356"/>
      <c r="V131" s="180"/>
    </row>
    <row r="132" spans="1:22" s="109" customFormat="1" x14ac:dyDescent="0.25">
      <c r="A132" s="388" t="s">
        <v>228</v>
      </c>
      <c r="B132" s="160"/>
      <c r="C132" s="161"/>
      <c r="D132" s="162"/>
      <c r="E132" s="163"/>
      <c r="F132" s="163"/>
      <c r="G132" s="163"/>
      <c r="H132" s="163"/>
      <c r="I132" s="163"/>
      <c r="J132" s="163"/>
      <c r="K132" s="95"/>
      <c r="L132" s="97"/>
      <c r="M132" s="95"/>
      <c r="N132" s="98"/>
      <c r="O132" s="99"/>
      <c r="P132" s="100"/>
      <c r="Q132" s="101"/>
      <c r="R132" s="101"/>
      <c r="S132" s="101"/>
      <c r="T132" s="101"/>
      <c r="U132" s="356"/>
      <c r="V132" s="180"/>
    </row>
    <row r="133" spans="1:22" s="109" customFormat="1" x14ac:dyDescent="0.25">
      <c r="A133" s="388" t="s">
        <v>229</v>
      </c>
      <c r="B133" s="160"/>
      <c r="C133" s="161"/>
      <c r="D133" s="162"/>
      <c r="E133" s="163"/>
      <c r="F133" s="163"/>
      <c r="G133" s="163"/>
      <c r="H133" s="163"/>
      <c r="I133" s="163"/>
      <c r="J133" s="163"/>
      <c r="K133" s="95"/>
      <c r="L133" s="97"/>
      <c r="M133" s="95"/>
      <c r="N133" s="98"/>
      <c r="O133" s="99"/>
      <c r="P133" s="100"/>
      <c r="Q133" s="101"/>
      <c r="R133" s="101"/>
      <c r="S133" s="101"/>
      <c r="T133" s="101"/>
      <c r="U133" s="356"/>
      <c r="V133" s="180"/>
    </row>
    <row r="134" spans="1:22" s="109" customFormat="1" x14ac:dyDescent="0.25">
      <c r="A134" s="181" t="s">
        <v>230</v>
      </c>
      <c r="B134" s="160"/>
      <c r="C134" s="161"/>
      <c r="D134" s="162"/>
      <c r="E134" s="163"/>
      <c r="F134" s="163"/>
      <c r="G134" s="163"/>
      <c r="H134" s="163"/>
      <c r="I134" s="163"/>
      <c r="J134" s="163"/>
      <c r="K134" s="95"/>
      <c r="L134" s="97"/>
      <c r="M134" s="95"/>
      <c r="N134" s="98"/>
      <c r="O134" s="99"/>
      <c r="P134" s="100"/>
      <c r="Q134" s="101"/>
      <c r="R134" s="101"/>
      <c r="S134" s="101"/>
      <c r="T134" s="101"/>
      <c r="U134" s="356"/>
      <c r="V134" s="180"/>
    </row>
    <row r="135" spans="1:22" s="109" customFormat="1" x14ac:dyDescent="0.25">
      <c r="A135" s="181" t="s">
        <v>231</v>
      </c>
      <c r="B135" s="160"/>
      <c r="C135" s="161"/>
      <c r="D135" s="162"/>
      <c r="E135" s="163"/>
      <c r="F135" s="163"/>
      <c r="G135" s="163"/>
      <c r="H135" s="163"/>
      <c r="I135" s="163"/>
      <c r="J135" s="163"/>
      <c r="K135" s="95"/>
      <c r="L135" s="97"/>
      <c r="M135" s="95"/>
      <c r="N135" s="98"/>
      <c r="O135" s="99"/>
      <c r="P135" s="100"/>
      <c r="Q135" s="101"/>
      <c r="R135" s="101"/>
      <c r="S135" s="101"/>
      <c r="T135" s="101"/>
      <c r="U135" s="356"/>
      <c r="V135" s="180"/>
    </row>
    <row r="136" spans="1:22" s="109" customFormat="1" x14ac:dyDescent="0.25">
      <c r="A136" s="181" t="s">
        <v>229</v>
      </c>
      <c r="B136" s="160"/>
      <c r="C136" s="161"/>
      <c r="D136" s="162"/>
      <c r="E136" s="163"/>
      <c r="F136" s="163"/>
      <c r="G136" s="163"/>
      <c r="H136" s="163"/>
      <c r="I136" s="163"/>
      <c r="J136" s="163"/>
      <c r="K136" s="95"/>
      <c r="L136" s="97"/>
      <c r="M136" s="95"/>
      <c r="N136" s="98"/>
      <c r="O136" s="99"/>
      <c r="P136" s="100"/>
      <c r="Q136" s="101"/>
      <c r="R136" s="101"/>
      <c r="S136" s="101"/>
      <c r="T136" s="101"/>
      <c r="U136" s="356"/>
      <c r="V136" s="180"/>
    </row>
    <row r="137" spans="1:22" s="109" customFormat="1" x14ac:dyDescent="0.25">
      <c r="A137" s="181"/>
      <c r="B137" s="160"/>
      <c r="C137" s="161"/>
      <c r="D137" s="162"/>
      <c r="E137" s="163"/>
      <c r="F137" s="163"/>
      <c r="G137" s="163"/>
      <c r="H137" s="163"/>
      <c r="I137" s="163"/>
      <c r="J137" s="163"/>
      <c r="K137" s="95"/>
      <c r="L137" s="97"/>
      <c r="M137" s="95"/>
      <c r="N137" s="98"/>
      <c r="O137" s="99"/>
      <c r="P137" s="100"/>
      <c r="Q137" s="101"/>
      <c r="R137" s="101"/>
      <c r="S137" s="101"/>
      <c r="T137" s="101"/>
      <c r="U137" s="356"/>
      <c r="V137" s="180"/>
    </row>
    <row r="138" spans="1:22" s="109" customFormat="1" x14ac:dyDescent="0.25">
      <c r="A138" s="181" t="s">
        <v>232</v>
      </c>
      <c r="B138" s="160"/>
      <c r="C138" s="161"/>
      <c r="D138" s="162"/>
      <c r="E138" s="163"/>
      <c r="F138" s="163"/>
      <c r="G138" s="163"/>
      <c r="H138" s="163"/>
      <c r="I138" s="163"/>
      <c r="J138" s="163"/>
      <c r="K138" s="95"/>
      <c r="L138" s="97"/>
      <c r="M138" s="95"/>
      <c r="N138" s="98"/>
      <c r="O138" s="99"/>
      <c r="P138" s="100"/>
      <c r="Q138" s="101"/>
      <c r="R138" s="101"/>
      <c r="S138" s="101"/>
      <c r="T138" s="101"/>
      <c r="U138" s="356"/>
      <c r="V138" s="180"/>
    </row>
    <row r="139" spans="1:22" s="109" customFormat="1" x14ac:dyDescent="0.25">
      <c r="A139" s="181" t="s">
        <v>233</v>
      </c>
      <c r="B139" s="160"/>
      <c r="C139" s="161"/>
      <c r="D139" s="162"/>
      <c r="E139" s="163"/>
      <c r="F139" s="163"/>
      <c r="G139" s="163"/>
      <c r="H139" s="163"/>
      <c r="I139" s="163"/>
      <c r="J139" s="163"/>
      <c r="K139" s="95"/>
      <c r="L139" s="97"/>
      <c r="M139" s="95"/>
      <c r="N139" s="98"/>
      <c r="O139" s="99"/>
      <c r="P139" s="100"/>
      <c r="Q139" s="101"/>
      <c r="R139" s="101"/>
      <c r="S139" s="101"/>
      <c r="T139" s="101"/>
      <c r="U139" s="356"/>
      <c r="V139" s="180"/>
    </row>
    <row r="140" spans="1:22" s="109" customFormat="1" x14ac:dyDescent="0.25">
      <c r="A140" s="181" t="s">
        <v>234</v>
      </c>
      <c r="B140" s="160"/>
      <c r="C140" s="161"/>
      <c r="D140" s="162"/>
      <c r="E140" s="163"/>
      <c r="F140" s="163"/>
      <c r="G140" s="163"/>
      <c r="H140" s="163"/>
      <c r="I140" s="163"/>
      <c r="J140" s="163"/>
      <c r="K140" s="95"/>
      <c r="L140" s="97"/>
      <c r="M140" s="95"/>
      <c r="N140" s="98"/>
      <c r="O140" s="99"/>
      <c r="P140" s="100"/>
      <c r="Q140" s="101"/>
      <c r="R140" s="101"/>
      <c r="S140" s="101"/>
      <c r="T140" s="101"/>
      <c r="U140" s="356"/>
      <c r="V140" s="180"/>
    </row>
    <row r="141" spans="1:22" s="109" customFormat="1" x14ac:dyDescent="0.25">
      <c r="A141" s="181"/>
      <c r="B141" s="160"/>
      <c r="C141" s="161"/>
      <c r="D141" s="162"/>
      <c r="E141" s="163"/>
      <c r="F141" s="163"/>
      <c r="G141" s="163"/>
      <c r="H141" s="163"/>
      <c r="I141" s="163"/>
      <c r="J141" s="163"/>
      <c r="K141" s="95"/>
      <c r="L141" s="97"/>
      <c r="M141" s="95"/>
      <c r="N141" s="98"/>
      <c r="O141" s="99"/>
      <c r="P141" s="100"/>
      <c r="Q141" s="101"/>
      <c r="R141" s="101"/>
      <c r="S141" s="101"/>
      <c r="T141" s="101"/>
      <c r="U141" s="356"/>
      <c r="V141" s="180"/>
    </row>
    <row r="142" spans="1:22" s="109" customFormat="1" x14ac:dyDescent="0.25">
      <c r="A142" s="181" t="s">
        <v>235</v>
      </c>
      <c r="B142" s="160"/>
      <c r="C142" s="161"/>
      <c r="D142" s="162"/>
      <c r="E142" s="163"/>
      <c r="F142" s="163"/>
      <c r="G142" s="163"/>
      <c r="H142" s="163"/>
      <c r="I142" s="163"/>
      <c r="J142" s="163"/>
      <c r="K142" s="95"/>
      <c r="L142" s="97"/>
      <c r="M142" s="95"/>
      <c r="N142" s="98"/>
      <c r="O142" s="99"/>
      <c r="P142" s="100"/>
      <c r="Q142" s="101"/>
      <c r="R142" s="101"/>
      <c r="S142" s="101"/>
      <c r="T142" s="101"/>
      <c r="U142" s="356"/>
      <c r="V142" s="180"/>
    </row>
    <row r="143" spans="1:22" s="109" customFormat="1" x14ac:dyDescent="0.25">
      <c r="A143" s="181" t="s">
        <v>236</v>
      </c>
      <c r="B143" s="160"/>
      <c r="C143" s="161"/>
      <c r="D143" s="162"/>
      <c r="E143" s="163"/>
      <c r="F143" s="163"/>
      <c r="G143" s="163"/>
      <c r="H143" s="163"/>
      <c r="I143" s="163"/>
      <c r="J143" s="163"/>
      <c r="K143" s="95"/>
      <c r="L143" s="97"/>
      <c r="M143" s="95"/>
      <c r="N143" s="98"/>
      <c r="O143" s="99"/>
      <c r="P143" s="100"/>
      <c r="Q143" s="101"/>
      <c r="R143" s="101"/>
      <c r="S143" s="101"/>
      <c r="T143" s="101"/>
      <c r="U143" s="356"/>
      <c r="V143" s="180"/>
    </row>
    <row r="144" spans="1:22" s="109" customFormat="1" x14ac:dyDescent="0.25">
      <c r="A144" s="181"/>
      <c r="B144" s="160"/>
      <c r="C144" s="161"/>
      <c r="D144" s="162"/>
      <c r="E144" s="163"/>
      <c r="F144" s="163"/>
      <c r="G144" s="163"/>
      <c r="H144" s="163"/>
      <c r="I144" s="163"/>
      <c r="J144" s="163"/>
      <c r="K144" s="95"/>
      <c r="L144" s="97"/>
      <c r="M144" s="95"/>
      <c r="N144" s="98"/>
      <c r="O144" s="99"/>
      <c r="P144" s="100"/>
      <c r="Q144" s="101"/>
      <c r="R144" s="101"/>
      <c r="S144" s="101"/>
      <c r="T144" s="101"/>
      <c r="U144" s="356"/>
      <c r="V144" s="180"/>
    </row>
    <row r="145" spans="1:22" s="109" customFormat="1" x14ac:dyDescent="0.25">
      <c r="A145" s="181" t="s">
        <v>321</v>
      </c>
      <c r="B145" s="160"/>
      <c r="C145" s="161"/>
      <c r="D145" s="162"/>
      <c r="E145" s="163"/>
      <c r="F145" s="163"/>
      <c r="G145" s="163"/>
      <c r="H145" s="163"/>
      <c r="I145" s="163"/>
      <c r="J145" s="163"/>
      <c r="K145" s="95"/>
      <c r="L145" s="97"/>
      <c r="M145" s="95"/>
      <c r="N145" s="98"/>
      <c r="O145" s="99"/>
      <c r="P145" s="100"/>
      <c r="Q145" s="101"/>
      <c r="R145" s="101"/>
      <c r="S145" s="101"/>
      <c r="T145" s="101"/>
      <c r="U145" s="356"/>
      <c r="V145" s="180"/>
    </row>
    <row r="146" spans="1:22" s="109" customFormat="1" x14ac:dyDescent="0.25">
      <c r="A146" s="181"/>
      <c r="B146" s="160"/>
      <c r="C146" s="161"/>
      <c r="D146" s="162"/>
      <c r="E146" s="163"/>
      <c r="F146" s="163"/>
      <c r="G146" s="163"/>
      <c r="H146" s="163"/>
      <c r="I146" s="163"/>
      <c r="J146" s="163"/>
      <c r="K146" s="95"/>
      <c r="L146" s="97"/>
      <c r="M146" s="95"/>
      <c r="N146" s="98"/>
      <c r="O146" s="99"/>
      <c r="P146" s="100"/>
      <c r="Q146" s="101"/>
      <c r="R146" s="101"/>
      <c r="S146" s="101"/>
      <c r="T146" s="101"/>
      <c r="U146" s="356"/>
      <c r="V146" s="180"/>
    </row>
    <row r="147" spans="1:22" x14ac:dyDescent="0.25">
      <c r="A147" s="2" t="s">
        <v>186</v>
      </c>
      <c r="E147" s="11"/>
      <c r="F147" s="11"/>
      <c r="G147" s="11"/>
      <c r="H147" s="11"/>
      <c r="I147" s="11"/>
      <c r="J147" s="11"/>
    </row>
    <row r="148" spans="1:22" x14ac:dyDescent="0.25">
      <c r="A148" s="2" t="s">
        <v>188</v>
      </c>
      <c r="E148" s="11"/>
      <c r="F148" s="11"/>
      <c r="G148" s="11"/>
      <c r="H148" s="11"/>
      <c r="I148" s="11"/>
      <c r="J148" s="11"/>
    </row>
    <row r="149" spans="1:22" x14ac:dyDescent="0.25">
      <c r="A149" s="2" t="s">
        <v>187</v>
      </c>
      <c r="E149" s="11"/>
      <c r="F149" s="11"/>
      <c r="G149" s="11"/>
      <c r="H149" s="11"/>
      <c r="I149" s="11"/>
      <c r="J149" s="11"/>
    </row>
    <row r="150" spans="1:22" x14ac:dyDescent="0.25">
      <c r="A150" s="133"/>
      <c r="B150" s="132"/>
      <c r="E150" s="11"/>
      <c r="F150" s="11"/>
      <c r="G150" s="11"/>
      <c r="H150" s="11"/>
      <c r="I150" s="11"/>
      <c r="J150" s="11"/>
      <c r="L150" s="1"/>
      <c r="P150" s="5"/>
      <c r="Q150" s="11"/>
      <c r="R150" s="11"/>
      <c r="S150" s="11"/>
      <c r="T150" s="11"/>
      <c r="U150" s="11"/>
      <c r="V150" s="11"/>
    </row>
    <row r="151" spans="1:22" x14ac:dyDescent="0.25">
      <c r="A151" s="95" t="s">
        <v>126</v>
      </c>
      <c r="B151" s="95"/>
      <c r="C151" s="99"/>
      <c r="D151" s="100"/>
      <c r="E151" s="101"/>
      <c r="F151" s="101"/>
      <c r="G151" s="101"/>
      <c r="H151" s="101"/>
      <c r="I151" s="101"/>
      <c r="J151" s="101"/>
      <c r="K151" s="95"/>
      <c r="L151" s="97"/>
      <c r="M151" s="95"/>
      <c r="N151" s="98"/>
      <c r="O151" s="99"/>
      <c r="P151" s="100"/>
      <c r="Q151" s="101"/>
      <c r="R151" s="101"/>
      <c r="S151" s="101"/>
      <c r="T151" s="101"/>
      <c r="U151" s="101"/>
      <c r="V151" s="101"/>
    </row>
    <row r="152" spans="1:22" x14ac:dyDescent="0.25">
      <c r="A152" s="95" t="s">
        <v>122</v>
      </c>
      <c r="B152" s="95"/>
      <c r="C152" s="99"/>
      <c r="D152" s="100"/>
      <c r="E152" s="101"/>
      <c r="F152" s="101"/>
      <c r="G152" s="101"/>
      <c r="H152" s="101"/>
      <c r="I152" s="101"/>
      <c r="J152" s="101"/>
      <c r="K152" s="95"/>
      <c r="L152" s="97"/>
      <c r="M152" s="95"/>
      <c r="N152" s="98"/>
      <c r="O152" s="99"/>
      <c r="P152" s="100"/>
      <c r="Q152" s="101"/>
      <c r="R152" s="101"/>
      <c r="S152" s="101"/>
      <c r="T152" s="101"/>
      <c r="U152" s="101"/>
      <c r="V152" s="101"/>
    </row>
    <row r="153" spans="1:22" x14ac:dyDescent="0.25">
      <c r="A153" s="95" t="s">
        <v>123</v>
      </c>
      <c r="B153" s="95"/>
      <c r="C153" s="99"/>
      <c r="D153" s="100"/>
      <c r="E153" s="101"/>
      <c r="F153" s="101"/>
      <c r="G153" s="101"/>
      <c r="H153" s="101"/>
      <c r="I153" s="101"/>
      <c r="J153" s="101"/>
      <c r="K153" s="95"/>
      <c r="L153" s="97"/>
      <c r="M153" s="95"/>
      <c r="N153" s="98"/>
      <c r="O153" s="99"/>
      <c r="P153" s="100"/>
      <c r="Q153" s="101"/>
      <c r="R153" s="101"/>
      <c r="S153" s="101"/>
      <c r="T153" s="101"/>
      <c r="U153" s="101"/>
      <c r="V153" s="101"/>
    </row>
    <row r="154" spans="1:22" x14ac:dyDescent="0.25">
      <c r="A154" s="95" t="s">
        <v>265</v>
      </c>
      <c r="B154" s="95"/>
      <c r="C154" s="99"/>
      <c r="D154" s="100"/>
      <c r="E154" s="101"/>
      <c r="F154" s="101"/>
      <c r="G154" s="101"/>
      <c r="H154" s="101"/>
      <c r="I154" s="101"/>
      <c r="J154" s="101"/>
      <c r="K154" s="95"/>
      <c r="L154" s="97"/>
      <c r="M154" s="95"/>
      <c r="N154" s="98"/>
      <c r="O154" s="99"/>
      <c r="P154" s="100"/>
      <c r="Q154" s="101"/>
      <c r="R154" s="101"/>
      <c r="S154" s="101"/>
      <c r="T154" s="101"/>
      <c r="U154" s="101"/>
      <c r="V154" s="101"/>
    </row>
    <row r="155" spans="1:22" x14ac:dyDescent="0.25">
      <c r="A155" s="95"/>
      <c r="B155" s="95"/>
      <c r="C155" s="99"/>
      <c r="D155" s="100"/>
      <c r="E155" s="101"/>
      <c r="F155" s="101"/>
      <c r="G155" s="101"/>
      <c r="H155" s="101"/>
      <c r="I155" s="101"/>
      <c r="J155" s="101"/>
      <c r="K155" s="95"/>
      <c r="L155" s="97"/>
      <c r="M155" s="95"/>
      <c r="N155" s="98"/>
      <c r="O155" s="99"/>
      <c r="P155" s="100"/>
      <c r="Q155" s="101"/>
      <c r="R155" s="101"/>
      <c r="S155" s="101"/>
      <c r="T155" s="101"/>
      <c r="U155" s="101"/>
      <c r="V155" s="101"/>
    </row>
    <row r="156" spans="1:22" x14ac:dyDescent="0.25">
      <c r="A156" s="97"/>
      <c r="B156" s="95"/>
      <c r="C156" s="99"/>
      <c r="D156" s="100"/>
      <c r="E156" s="101"/>
      <c r="F156" s="101"/>
      <c r="G156" s="101"/>
      <c r="H156" s="101"/>
      <c r="I156" s="101"/>
      <c r="J156" s="101"/>
      <c r="K156" s="95"/>
      <c r="L156" s="97"/>
      <c r="M156" s="95"/>
      <c r="N156" s="98"/>
      <c r="O156" s="99"/>
      <c r="P156" s="98"/>
      <c r="Q156" s="101"/>
      <c r="R156" s="101"/>
      <c r="S156" s="101"/>
      <c r="T156" s="101"/>
      <c r="U156" s="101"/>
      <c r="V156" s="11"/>
    </row>
    <row r="157" spans="1:22" x14ac:dyDescent="0.25">
      <c r="A157" s="109" t="s">
        <v>166</v>
      </c>
      <c r="B157" s="95"/>
      <c r="C157" s="99"/>
      <c r="D157" s="100"/>
      <c r="E157" s="101"/>
      <c r="F157" s="101"/>
      <c r="G157" s="101"/>
      <c r="H157" s="101"/>
      <c r="I157" s="101"/>
      <c r="J157" s="101"/>
      <c r="K157" s="95"/>
      <c r="L157" s="97"/>
      <c r="M157" s="95"/>
      <c r="N157" s="98"/>
      <c r="O157" s="99"/>
      <c r="P157" s="98"/>
      <c r="Q157" s="101"/>
      <c r="R157" s="101"/>
      <c r="S157" s="101"/>
      <c r="T157" s="101"/>
      <c r="U157" s="101"/>
      <c r="V157" s="11"/>
    </row>
    <row r="158" spans="1:22" x14ac:dyDescent="0.25">
      <c r="A158" s="109" t="s">
        <v>167</v>
      </c>
      <c r="B158" s="95"/>
      <c r="C158" s="99"/>
      <c r="D158" s="100"/>
      <c r="E158" s="101"/>
      <c r="F158" s="101"/>
      <c r="G158" s="101"/>
      <c r="H158" s="101"/>
      <c r="I158" s="101"/>
      <c r="J158" s="101"/>
      <c r="K158" s="95"/>
      <c r="L158" s="97"/>
      <c r="M158" s="95"/>
      <c r="N158" s="98"/>
      <c r="O158" s="99"/>
      <c r="P158" s="98"/>
      <c r="Q158" s="101"/>
      <c r="R158" s="101"/>
      <c r="S158" s="101"/>
      <c r="T158" s="101"/>
      <c r="U158" s="101"/>
      <c r="V158" s="11"/>
    </row>
    <row r="159" spans="1:22" x14ac:dyDescent="0.25">
      <c r="A159" s="109" t="s">
        <v>168</v>
      </c>
      <c r="B159" s="95"/>
      <c r="C159" s="101"/>
      <c r="D159" s="101"/>
      <c r="E159" s="101"/>
      <c r="F159" s="101"/>
      <c r="G159" s="101"/>
      <c r="H159" s="101"/>
      <c r="I159" s="101"/>
      <c r="J159" s="101"/>
      <c r="K159" s="109"/>
      <c r="L159" s="101"/>
      <c r="M159" s="109"/>
      <c r="N159" s="98"/>
      <c r="O159" s="99"/>
      <c r="P159" s="98"/>
      <c r="Q159" s="101"/>
      <c r="R159" s="101"/>
      <c r="S159" s="101"/>
      <c r="T159" s="101"/>
      <c r="U159" s="101"/>
      <c r="V159" s="11"/>
    </row>
    <row r="160" spans="1:22" x14ac:dyDescent="0.25">
      <c r="A160" s="109" t="s">
        <v>169</v>
      </c>
      <c r="B160" s="95"/>
      <c r="C160" s="99"/>
      <c r="D160" s="100"/>
      <c r="E160" s="101"/>
      <c r="F160" s="101"/>
      <c r="G160" s="101"/>
      <c r="H160" s="101"/>
      <c r="I160" s="101"/>
      <c r="J160" s="101"/>
      <c r="K160" s="95"/>
      <c r="L160" s="97"/>
      <c r="M160" s="95"/>
      <c r="N160" s="98"/>
      <c r="O160" s="99"/>
      <c r="P160" s="98"/>
      <c r="Q160" s="101"/>
      <c r="R160" s="101"/>
      <c r="S160" s="101"/>
      <c r="T160" s="101"/>
      <c r="U160" s="101"/>
      <c r="V160" s="11"/>
    </row>
    <row r="161" spans="1:22" x14ac:dyDescent="0.25">
      <c r="A161" s="109" t="s">
        <v>170</v>
      </c>
      <c r="B161" s="95"/>
      <c r="C161" s="99"/>
      <c r="D161" s="100"/>
      <c r="E161" s="101"/>
      <c r="F161" s="101"/>
      <c r="G161" s="101"/>
      <c r="H161" s="101"/>
      <c r="I161" s="101"/>
      <c r="J161" s="101"/>
      <c r="K161" s="95"/>
      <c r="L161" s="97"/>
      <c r="M161" s="95"/>
      <c r="N161" s="98"/>
      <c r="O161" s="99"/>
      <c r="P161" s="98"/>
      <c r="Q161" s="101"/>
      <c r="R161" s="101"/>
      <c r="S161" s="101"/>
      <c r="T161" s="101"/>
      <c r="U161" s="101"/>
      <c r="V161" s="11"/>
    </row>
    <row r="162" spans="1:22" x14ac:dyDescent="0.25">
      <c r="A162" s="109"/>
      <c r="B162" s="95"/>
      <c r="C162" s="99"/>
      <c r="D162" s="100"/>
      <c r="E162" s="101"/>
      <c r="F162" s="101"/>
      <c r="G162" s="101"/>
      <c r="H162" s="101"/>
      <c r="I162" s="101"/>
      <c r="J162" s="101"/>
      <c r="K162" s="95"/>
      <c r="L162" s="97"/>
      <c r="M162" s="95"/>
      <c r="N162" s="98"/>
      <c r="O162" s="99"/>
      <c r="P162" s="98"/>
      <c r="Q162" s="101"/>
      <c r="R162" s="101"/>
      <c r="S162" s="101"/>
      <c r="T162" s="101"/>
      <c r="U162" s="101"/>
      <c r="V162" s="11"/>
    </row>
    <row r="163" spans="1:22" x14ac:dyDescent="0.25">
      <c r="A163" s="109" t="s">
        <v>107</v>
      </c>
      <c r="B163" s="1"/>
      <c r="H163" s="39"/>
      <c r="L163" s="97"/>
      <c r="M163" s="95"/>
      <c r="N163" s="98"/>
      <c r="O163" s="99"/>
      <c r="P163" s="98"/>
      <c r="Q163" s="101"/>
      <c r="R163" s="101"/>
      <c r="S163" s="101"/>
      <c r="T163" s="101"/>
      <c r="U163" s="101"/>
      <c r="V163" s="11"/>
    </row>
    <row r="164" spans="1:22" x14ac:dyDescent="0.25">
      <c r="A164" s="109"/>
      <c r="B164" s="1"/>
      <c r="H164" s="39"/>
      <c r="L164" s="97"/>
      <c r="M164" s="95"/>
      <c r="N164" s="98"/>
      <c r="O164" s="99"/>
      <c r="P164" s="98"/>
      <c r="Q164" s="101"/>
      <c r="R164" s="101"/>
      <c r="S164" s="101"/>
      <c r="T164" s="101"/>
      <c r="U164" s="101"/>
      <c r="V164" s="11"/>
    </row>
    <row r="165" spans="1:22" x14ac:dyDescent="0.25">
      <c r="A165" t="s">
        <v>179</v>
      </c>
      <c r="B165" s="95"/>
      <c r="C165" s="99"/>
      <c r="D165" s="100"/>
      <c r="E165" s="101"/>
      <c r="F165" s="101"/>
      <c r="G165" s="101"/>
      <c r="H165" s="101"/>
      <c r="I165" s="101"/>
      <c r="J165" s="101"/>
      <c r="K165" s="95"/>
      <c r="L165" s="97"/>
      <c r="M165" s="95"/>
      <c r="N165" s="98"/>
      <c r="O165" s="99"/>
      <c r="P165" s="98"/>
      <c r="Q165" s="101"/>
      <c r="R165" s="101"/>
      <c r="S165" s="101"/>
      <c r="T165" s="101"/>
      <c r="U165" s="101"/>
      <c r="V165" s="11"/>
    </row>
    <row r="166" spans="1:22" x14ac:dyDescent="0.25">
      <c r="A166" s="109" t="s">
        <v>180</v>
      </c>
      <c r="B166" s="95"/>
      <c r="C166" s="99"/>
      <c r="D166" s="100"/>
      <c r="E166" s="101"/>
      <c r="F166" s="101"/>
      <c r="G166" s="101"/>
      <c r="H166" s="101"/>
      <c r="I166" s="101"/>
      <c r="J166" s="101"/>
      <c r="K166" s="95"/>
      <c r="L166" s="97"/>
      <c r="M166" s="95"/>
      <c r="N166" s="98"/>
      <c r="O166" s="99"/>
      <c r="P166" s="98"/>
      <c r="Q166" s="101"/>
      <c r="R166" s="101"/>
      <c r="S166" s="101"/>
      <c r="T166" s="101"/>
      <c r="U166" s="101"/>
      <c r="V166" s="11"/>
    </row>
    <row r="167" spans="1:22" x14ac:dyDescent="0.25">
      <c r="A167" s="109" t="s">
        <v>181</v>
      </c>
      <c r="B167" s="95"/>
      <c r="C167" s="99"/>
      <c r="D167" s="100"/>
      <c r="E167" s="101"/>
      <c r="F167" s="101"/>
      <c r="G167" s="101"/>
      <c r="H167" s="101"/>
      <c r="I167" s="101"/>
      <c r="J167" s="101"/>
      <c r="K167" s="95"/>
      <c r="L167" s="97"/>
      <c r="M167" s="95"/>
      <c r="N167" s="98"/>
      <c r="O167" s="99"/>
      <c r="P167" s="98"/>
      <c r="Q167" s="101"/>
      <c r="R167" s="101"/>
      <c r="S167" s="101"/>
      <c r="T167" s="101"/>
      <c r="U167" s="101"/>
      <c r="V167" s="11"/>
    </row>
    <row r="168" spans="1:22" x14ac:dyDescent="0.25">
      <c r="A168" s="109"/>
      <c r="B168" s="95"/>
      <c r="C168" s="99"/>
      <c r="D168" s="100"/>
      <c r="E168" s="101"/>
      <c r="F168" s="101"/>
      <c r="G168" s="101"/>
      <c r="H168" s="101"/>
      <c r="I168" s="101"/>
      <c r="J168" s="101"/>
      <c r="K168" s="95"/>
      <c r="L168" s="97"/>
      <c r="M168" s="95"/>
      <c r="N168" s="98"/>
      <c r="O168" s="99"/>
      <c r="P168" s="98"/>
      <c r="Q168" s="101"/>
      <c r="R168" s="101"/>
      <c r="S168" s="101"/>
      <c r="T168" s="101"/>
      <c r="U168" s="101"/>
      <c r="V168" s="11"/>
    </row>
    <row r="169" spans="1:22" x14ac:dyDescent="0.25">
      <c r="A169" s="109" t="s">
        <v>148</v>
      </c>
      <c r="B169" s="95"/>
      <c r="C169" s="99"/>
      <c r="D169" s="100"/>
      <c r="E169" s="101"/>
      <c r="F169" s="101"/>
      <c r="G169" s="101"/>
      <c r="H169" s="101"/>
      <c r="I169" s="101"/>
      <c r="J169" s="101"/>
      <c r="K169" s="95"/>
      <c r="L169" s="97"/>
      <c r="M169" s="95"/>
      <c r="N169" s="98"/>
      <c r="O169" s="99"/>
      <c r="P169" s="98"/>
      <c r="Q169" s="101"/>
      <c r="R169" s="101"/>
      <c r="S169" s="101"/>
      <c r="T169" s="101"/>
      <c r="U169" s="101"/>
      <c r="V169" s="100"/>
    </row>
    <row r="170" spans="1:22" x14ac:dyDescent="0.25">
      <c r="A170" s="194" t="s">
        <v>149</v>
      </c>
      <c r="B170" s="95"/>
      <c r="C170" s="99"/>
      <c r="D170" s="100"/>
      <c r="E170" s="101"/>
      <c r="F170" s="101"/>
      <c r="G170" s="101"/>
      <c r="H170" s="101"/>
      <c r="I170" s="101"/>
      <c r="J170" s="101"/>
      <c r="K170" s="95"/>
      <c r="L170" s="97"/>
      <c r="M170" s="95"/>
      <c r="N170" s="98"/>
      <c r="O170" s="99"/>
      <c r="P170" s="98"/>
      <c r="Q170" s="101"/>
      <c r="R170" s="101"/>
      <c r="S170" s="101"/>
      <c r="T170" s="101"/>
      <c r="U170" s="101"/>
      <c r="V170" s="100"/>
    </row>
    <row r="171" spans="1:22" x14ac:dyDescent="0.25">
      <c r="A171" s="194" t="s">
        <v>150</v>
      </c>
      <c r="B171" s="95"/>
      <c r="C171" s="99"/>
      <c r="D171" s="100"/>
      <c r="E171" s="101"/>
      <c r="F171" s="101"/>
      <c r="G171" s="101"/>
      <c r="H171" s="101"/>
      <c r="I171" s="101"/>
      <c r="J171" s="101"/>
      <c r="K171" s="95"/>
      <c r="L171" s="97"/>
      <c r="M171" s="95"/>
      <c r="N171" s="98"/>
      <c r="O171" s="99"/>
      <c r="P171" s="98"/>
      <c r="Q171" s="101"/>
      <c r="R171" s="101"/>
      <c r="S171" s="101"/>
      <c r="T171" s="101"/>
      <c r="U171" s="101"/>
      <c r="V171" s="100"/>
    </row>
    <row r="172" spans="1:22" x14ac:dyDescent="0.25">
      <c r="A172" s="194"/>
    </row>
    <row r="173" spans="1:22" x14ac:dyDescent="0.25">
      <c r="A173" t="s">
        <v>81</v>
      </c>
    </row>
    <row r="174" spans="1:22" x14ac:dyDescent="0.25">
      <c r="A174" t="s">
        <v>82</v>
      </c>
    </row>
    <row r="175" spans="1:22" x14ac:dyDescent="0.25">
      <c r="A175" t="s">
        <v>96</v>
      </c>
    </row>
    <row r="176" spans="1:22" x14ac:dyDescent="0.25">
      <c r="A176" t="s">
        <v>113</v>
      </c>
    </row>
    <row r="177" spans="1:22" x14ac:dyDescent="0.25">
      <c r="A177" t="s">
        <v>112</v>
      </c>
    </row>
    <row r="178" spans="1:22" x14ac:dyDescent="0.25">
      <c r="A178" s="112" t="s">
        <v>93</v>
      </c>
      <c r="B178" s="95"/>
      <c r="C178" s="99"/>
      <c r="D178" s="100"/>
      <c r="E178" s="100"/>
      <c r="F178" s="100"/>
      <c r="G178" s="95"/>
      <c r="H178" s="100"/>
      <c r="I178" s="110"/>
      <c r="J178" s="110"/>
      <c r="K178" s="95"/>
      <c r="L178" s="111"/>
      <c r="M178" s="95"/>
      <c r="N178" s="98"/>
      <c r="O178" s="99"/>
      <c r="P178" s="98"/>
      <c r="Q178" s="100"/>
      <c r="R178" s="100"/>
      <c r="S178" s="100"/>
      <c r="T178" s="100"/>
      <c r="U178" s="100"/>
      <c r="V178" s="100"/>
    </row>
    <row r="179" spans="1:22" x14ac:dyDescent="0.25">
      <c r="A179" t="s">
        <v>94</v>
      </c>
      <c r="B179" s="95"/>
      <c r="C179" s="99"/>
      <c r="D179" s="100"/>
      <c r="E179" s="100"/>
      <c r="F179" s="100"/>
      <c r="G179" s="95"/>
      <c r="H179" s="100"/>
      <c r="I179" s="110"/>
      <c r="J179" s="110"/>
      <c r="K179" s="95"/>
      <c r="L179" s="111"/>
      <c r="M179" s="95"/>
      <c r="N179" s="98"/>
      <c r="O179" s="99"/>
      <c r="P179" s="98"/>
      <c r="Q179" s="100"/>
      <c r="R179" s="100"/>
      <c r="S179" s="100"/>
      <c r="T179" s="100"/>
      <c r="U179" s="100"/>
      <c r="V179" s="100"/>
    </row>
    <row r="180" spans="1:22" x14ac:dyDescent="0.25">
      <c r="A180" t="s">
        <v>83</v>
      </c>
      <c r="B180" s="95"/>
      <c r="C180" s="99"/>
      <c r="D180" s="100"/>
      <c r="E180" s="100"/>
      <c r="F180" s="100"/>
      <c r="G180" s="95"/>
      <c r="H180" s="100"/>
      <c r="I180" s="110"/>
      <c r="J180" s="110"/>
      <c r="K180" s="95"/>
      <c r="L180" s="111"/>
      <c r="M180" s="95"/>
      <c r="N180" s="98"/>
      <c r="O180" s="99"/>
      <c r="P180" s="98"/>
      <c r="Q180" s="100"/>
      <c r="R180" s="100"/>
      <c r="S180" s="100"/>
      <c r="T180" s="100"/>
      <c r="U180" s="100"/>
      <c r="V180" s="100"/>
    </row>
    <row r="181" spans="1:22" x14ac:dyDescent="0.25">
      <c r="A181"/>
      <c r="B181" s="95"/>
      <c r="C181" s="99"/>
      <c r="D181" s="100"/>
      <c r="E181" s="100"/>
      <c r="F181" s="100"/>
      <c r="G181" s="95"/>
      <c r="H181" s="100"/>
      <c r="I181" s="110"/>
      <c r="J181" s="110"/>
      <c r="K181" s="95"/>
      <c r="L181" s="111"/>
      <c r="M181" s="95"/>
      <c r="N181" s="98"/>
      <c r="O181" s="99"/>
      <c r="P181" s="98"/>
      <c r="Q181" s="100"/>
      <c r="R181" s="100"/>
      <c r="S181" s="100"/>
      <c r="T181" s="100"/>
      <c r="U181" s="100"/>
      <c r="V181" s="100"/>
    </row>
    <row r="182" spans="1:22" ht="15.6" x14ac:dyDescent="0.3">
      <c r="A182" s="373" t="s">
        <v>251</v>
      </c>
      <c r="B182" s="374"/>
      <c r="C182" s="375"/>
      <c r="D182" s="376"/>
      <c r="E182" s="376"/>
      <c r="F182" s="376"/>
      <c r="G182" s="374"/>
      <c r="H182" s="376"/>
      <c r="I182" s="377"/>
      <c r="J182" s="377"/>
      <c r="K182" s="374"/>
      <c r="L182" s="378"/>
      <c r="M182" s="374"/>
      <c r="N182" s="379"/>
      <c r="O182" s="375"/>
      <c r="P182" s="379"/>
      <c r="Q182" s="376"/>
      <c r="R182" s="376"/>
      <c r="S182" s="376"/>
      <c r="T182" s="376"/>
      <c r="U182" s="376"/>
      <c r="V182" s="376"/>
    </row>
    <row r="183" spans="1:22" x14ac:dyDescent="0.25">
      <c r="A183" s="373" t="s">
        <v>183</v>
      </c>
      <c r="B183" s="374"/>
      <c r="C183" s="375"/>
      <c r="D183" s="376"/>
      <c r="E183" s="376"/>
      <c r="F183" s="376"/>
      <c r="G183" s="374"/>
      <c r="H183" s="376"/>
      <c r="I183" s="377"/>
      <c r="J183" s="377"/>
      <c r="K183" s="374"/>
      <c r="L183" s="378"/>
      <c r="M183" s="374"/>
      <c r="N183" s="379"/>
      <c r="O183" s="375"/>
      <c r="P183" s="379"/>
      <c r="Q183" s="376"/>
      <c r="R183" s="376"/>
      <c r="S183" s="376"/>
      <c r="T183" s="376"/>
      <c r="U183" s="376"/>
      <c r="V183" s="376"/>
    </row>
    <row r="184" spans="1:22" x14ac:dyDescent="0.25">
      <c r="A184" s="373" t="s">
        <v>252</v>
      </c>
      <c r="B184" s="374"/>
      <c r="C184" s="375"/>
      <c r="D184" s="376"/>
      <c r="E184" s="376"/>
      <c r="F184" s="376"/>
      <c r="G184" s="374"/>
      <c r="H184" s="376"/>
      <c r="I184" s="377"/>
      <c r="J184" s="377"/>
      <c r="K184" s="374"/>
      <c r="L184" s="378"/>
      <c r="M184" s="374"/>
      <c r="N184" s="379"/>
      <c r="O184" s="375"/>
      <c r="P184" s="379"/>
      <c r="Q184" s="376"/>
      <c r="R184" s="376"/>
      <c r="S184" s="376"/>
      <c r="T184" s="376"/>
      <c r="U184" s="376"/>
      <c r="V184" s="376"/>
    </row>
    <row r="185" spans="1:22" x14ac:dyDescent="0.25">
      <c r="A185" s="373" t="s">
        <v>253</v>
      </c>
      <c r="B185" s="374"/>
      <c r="C185" s="375"/>
      <c r="D185" s="376"/>
      <c r="E185" s="376"/>
      <c r="F185" s="376"/>
      <c r="G185" s="374"/>
      <c r="H185" s="376"/>
      <c r="I185" s="377"/>
      <c r="J185" s="377"/>
      <c r="K185" s="374"/>
      <c r="L185" s="378"/>
      <c r="M185" s="374"/>
      <c r="N185" s="379"/>
      <c r="O185" s="375"/>
      <c r="P185" s="379"/>
      <c r="Q185" s="376"/>
      <c r="R185" s="376"/>
      <c r="S185" s="376"/>
      <c r="T185" s="376"/>
      <c r="U185" s="376"/>
      <c r="V185" s="376"/>
    </row>
    <row r="186" spans="1:22" x14ac:dyDescent="0.25">
      <c r="A186" s="373" t="s">
        <v>254</v>
      </c>
      <c r="B186" s="374"/>
      <c r="C186" s="375"/>
      <c r="D186" s="376"/>
      <c r="E186" s="376"/>
      <c r="F186" s="376"/>
      <c r="G186" s="374"/>
      <c r="H186" s="376"/>
      <c r="I186" s="377"/>
      <c r="J186" s="377"/>
      <c r="K186" s="374"/>
      <c r="L186" s="378"/>
      <c r="M186" s="374"/>
      <c r="N186" s="379"/>
      <c r="O186" s="375"/>
      <c r="P186" s="379"/>
      <c r="Q186" s="376"/>
      <c r="R186" s="376"/>
      <c r="S186" s="376"/>
      <c r="T186" s="376"/>
      <c r="U186" s="376"/>
      <c r="V186" s="376"/>
    </row>
    <row r="187" spans="1:22" x14ac:dyDescent="0.25">
      <c r="A187" s="373" t="s">
        <v>255</v>
      </c>
      <c r="B187" s="374"/>
      <c r="C187" s="375"/>
      <c r="D187" s="376"/>
      <c r="E187" s="376"/>
      <c r="F187" s="376"/>
      <c r="G187" s="374"/>
      <c r="H187" s="376"/>
      <c r="I187" s="377"/>
      <c r="J187" s="377"/>
      <c r="K187" s="374"/>
      <c r="L187" s="378"/>
      <c r="M187" s="374"/>
      <c r="N187" s="379"/>
      <c r="O187" s="375"/>
      <c r="P187" s="379"/>
      <c r="Q187" s="376"/>
      <c r="R187" s="376"/>
      <c r="S187" s="376"/>
      <c r="T187" s="376"/>
      <c r="U187" s="376"/>
      <c r="V187" s="376"/>
    </row>
    <row r="188" spans="1:22" x14ac:dyDescent="0.25">
      <c r="A188" s="109"/>
      <c r="B188" s="95"/>
      <c r="C188" s="99"/>
      <c r="D188" s="100"/>
      <c r="E188" s="100"/>
      <c r="F188" s="100"/>
      <c r="G188" s="95"/>
      <c r="H188" s="100"/>
      <c r="I188" s="110"/>
      <c r="J188" s="110"/>
      <c r="K188" s="95"/>
      <c r="L188" s="111"/>
      <c r="M188" s="95"/>
      <c r="N188" s="98"/>
      <c r="O188" s="99"/>
      <c r="P188" s="98"/>
      <c r="Q188" s="100"/>
      <c r="R188" s="100"/>
      <c r="S188" s="100"/>
      <c r="T188" s="100"/>
      <c r="U188" s="100"/>
      <c r="V188" s="100"/>
    </row>
    <row r="189" spans="1:22" x14ac:dyDescent="0.25">
      <c r="A189" s="109" t="s">
        <v>184</v>
      </c>
      <c r="B189" s="95"/>
      <c r="C189" s="99"/>
      <c r="D189" s="100"/>
      <c r="E189" s="100"/>
      <c r="F189" s="100"/>
      <c r="G189" s="95"/>
      <c r="H189" s="100"/>
      <c r="I189" s="110"/>
      <c r="J189" s="110"/>
      <c r="K189" s="95"/>
      <c r="L189" s="111"/>
      <c r="M189" s="95"/>
      <c r="N189" s="98"/>
      <c r="O189" s="99"/>
      <c r="P189" s="98"/>
      <c r="Q189" s="100"/>
      <c r="R189" s="100"/>
      <c r="S189" s="100"/>
      <c r="T189" s="100"/>
      <c r="U189" s="100"/>
      <c r="V189" s="100"/>
    </row>
    <row r="190" spans="1:22" x14ac:dyDescent="0.25">
      <c r="A190" s="109" t="s">
        <v>185</v>
      </c>
      <c r="B190" s="95"/>
      <c r="C190" s="99"/>
      <c r="D190" s="100"/>
      <c r="E190" s="100"/>
      <c r="F190" s="100"/>
      <c r="G190" s="95"/>
      <c r="H190" s="100"/>
      <c r="I190" s="110"/>
      <c r="J190" s="110"/>
      <c r="K190" s="95"/>
      <c r="L190" s="111"/>
      <c r="M190" s="95"/>
      <c r="N190" s="98"/>
      <c r="O190" s="99"/>
      <c r="P190" s="98"/>
      <c r="Q190" s="100"/>
      <c r="R190" s="100"/>
      <c r="S190" s="100"/>
      <c r="T190" s="100"/>
      <c r="U190" s="100"/>
      <c r="V190" s="100"/>
    </row>
    <row r="191" spans="1:22" x14ac:dyDescent="0.25">
      <c r="A191"/>
      <c r="B191" s="95"/>
      <c r="C191" s="99"/>
      <c r="D191" s="100"/>
      <c r="E191" s="100"/>
      <c r="F191" s="100"/>
      <c r="G191" s="95"/>
      <c r="H191" s="100"/>
      <c r="I191" s="110"/>
      <c r="J191" s="110"/>
      <c r="K191" s="95"/>
      <c r="L191" s="111"/>
      <c r="M191" s="95"/>
      <c r="N191" s="98"/>
      <c r="O191" s="99"/>
      <c r="P191" s="98"/>
      <c r="Q191" s="100"/>
      <c r="R191" s="100"/>
      <c r="S191" s="100"/>
      <c r="T191" s="100"/>
      <c r="U191" s="100"/>
      <c r="V191" s="100"/>
    </row>
    <row r="192" spans="1:22" x14ac:dyDescent="0.25">
      <c r="A192" s="95" t="s">
        <v>98</v>
      </c>
      <c r="B192" s="95"/>
      <c r="C192" s="99"/>
      <c r="D192" s="100"/>
      <c r="E192" s="100"/>
      <c r="F192" s="100"/>
      <c r="G192" s="95"/>
      <c r="H192" s="100"/>
      <c r="I192" s="110"/>
      <c r="J192" s="110"/>
      <c r="K192" s="95"/>
      <c r="L192" s="111"/>
      <c r="M192" s="95"/>
      <c r="N192" s="98"/>
      <c r="O192" s="99"/>
      <c r="P192" s="98"/>
      <c r="Q192" s="100"/>
      <c r="R192" s="100"/>
      <c r="S192" s="100"/>
      <c r="T192" s="100"/>
      <c r="U192" s="100"/>
      <c r="V192" s="100"/>
    </row>
    <row r="193" spans="1:22" x14ac:dyDescent="0.25">
      <c r="A193" s="95" t="s">
        <v>99</v>
      </c>
      <c r="B193" s="95"/>
      <c r="C193" s="99"/>
      <c r="D193" s="100"/>
      <c r="E193" s="100"/>
      <c r="F193" s="100"/>
      <c r="G193" s="95"/>
      <c r="H193" s="100"/>
      <c r="I193" s="110"/>
      <c r="J193" s="110"/>
      <c r="K193" s="95"/>
      <c r="L193" s="111"/>
      <c r="M193" s="95"/>
      <c r="N193" s="98"/>
      <c r="O193" s="99"/>
      <c r="P193" s="98"/>
      <c r="Q193" s="100"/>
      <c r="R193" s="100"/>
      <c r="S193" s="100"/>
      <c r="T193" s="100"/>
      <c r="U193" s="100"/>
      <c r="V193" s="100"/>
    </row>
    <row r="194" spans="1:22" x14ac:dyDescent="0.25">
      <c r="A194" s="95" t="s">
        <v>100</v>
      </c>
      <c r="B194" s="152"/>
      <c r="C194" s="99"/>
      <c r="D194" s="100"/>
      <c r="E194" s="100"/>
      <c r="F194" s="100"/>
      <c r="G194" s="95"/>
      <c r="H194" s="100"/>
      <c r="I194" s="110"/>
      <c r="J194" s="110"/>
      <c r="K194" s="95"/>
      <c r="L194" s="111"/>
      <c r="M194" s="152"/>
      <c r="N194" s="98"/>
      <c r="O194" s="99"/>
      <c r="P194" s="98"/>
      <c r="Q194" s="100"/>
      <c r="R194" s="100"/>
      <c r="S194" s="100"/>
      <c r="T194" s="100"/>
      <c r="U194" s="100"/>
      <c r="V194" s="100"/>
    </row>
    <row r="195" spans="1:22" x14ac:dyDescent="0.25">
      <c r="A195" s="95"/>
      <c r="B195" s="95"/>
      <c r="C195" s="99"/>
      <c r="D195" s="100"/>
      <c r="E195" s="100"/>
      <c r="F195" s="100"/>
      <c r="G195" s="95"/>
      <c r="H195" s="100"/>
      <c r="I195" s="110"/>
      <c r="J195" s="110"/>
      <c r="K195" s="95"/>
      <c r="L195" s="111"/>
      <c r="M195" s="95"/>
      <c r="N195" s="98"/>
      <c r="O195" s="99"/>
      <c r="P195" s="98"/>
      <c r="Q195" s="100"/>
      <c r="R195" s="100"/>
      <c r="S195" s="100"/>
      <c r="T195" s="100"/>
      <c r="U195" s="100"/>
      <c r="V195" s="100"/>
    </row>
    <row r="196" spans="1:22" ht="17.399999999999999" x14ac:dyDescent="0.3">
      <c r="A196" s="95" t="s">
        <v>162</v>
      </c>
      <c r="B196" s="95"/>
      <c r="C196" s="99"/>
      <c r="D196" s="100"/>
      <c r="E196" s="100"/>
      <c r="F196" s="153"/>
      <c r="G196" s="95"/>
      <c r="H196" s="100"/>
      <c r="I196" s="100"/>
      <c r="J196" s="110"/>
      <c r="K196" s="95"/>
      <c r="L196" s="111"/>
      <c r="M196" s="95"/>
      <c r="N196" s="98"/>
      <c r="O196" s="154"/>
      <c r="P196" s="98"/>
      <c r="Q196" s="100"/>
      <c r="R196" s="100"/>
      <c r="S196" s="100"/>
      <c r="T196" s="100"/>
      <c r="U196" s="100"/>
      <c r="V196" s="100"/>
    </row>
    <row r="197" spans="1:22" x14ac:dyDescent="0.25">
      <c r="A197" s="95" t="s">
        <v>146</v>
      </c>
      <c r="B197" s="95"/>
      <c r="C197" s="99"/>
      <c r="D197" s="100"/>
      <c r="E197" s="100"/>
      <c r="F197" s="100"/>
      <c r="G197" s="95"/>
      <c r="H197" s="100"/>
      <c r="I197" s="110"/>
      <c r="J197" s="110"/>
      <c r="K197" s="95"/>
      <c r="L197" s="111"/>
      <c r="M197" s="95"/>
      <c r="N197" s="98"/>
      <c r="O197" s="154"/>
      <c r="P197" s="98"/>
      <c r="Q197" s="100"/>
      <c r="R197" s="100"/>
      <c r="S197" s="100"/>
      <c r="T197" s="100"/>
      <c r="U197" s="100"/>
      <c r="V197" s="100"/>
    </row>
    <row r="198" spans="1:22" x14ac:dyDescent="0.25">
      <c r="A198" s="95" t="s">
        <v>117</v>
      </c>
      <c r="B198" s="95"/>
      <c r="C198" s="99"/>
      <c r="D198" s="100"/>
      <c r="E198" s="100"/>
      <c r="F198" s="100"/>
      <c r="G198" s="95"/>
      <c r="H198" s="100"/>
      <c r="I198" s="110"/>
      <c r="J198" s="110"/>
      <c r="K198" s="95"/>
      <c r="L198" s="111"/>
      <c r="M198" s="95"/>
      <c r="N198" s="98"/>
      <c r="O198" s="154"/>
      <c r="P198" s="98"/>
      <c r="Q198" s="100"/>
      <c r="R198" s="100"/>
      <c r="S198" s="100"/>
      <c r="T198" s="100"/>
      <c r="U198" s="100"/>
      <c r="V198" s="100"/>
    </row>
    <row r="199" spans="1:22" x14ac:dyDescent="0.25">
      <c r="A199" s="95" t="s">
        <v>116</v>
      </c>
      <c r="B199" s="95"/>
      <c r="C199" s="99"/>
      <c r="D199" s="100"/>
      <c r="E199" s="100"/>
      <c r="F199" s="100"/>
      <c r="G199" s="95"/>
      <c r="H199" s="100"/>
      <c r="I199" s="110"/>
      <c r="J199" s="110"/>
      <c r="K199" s="95"/>
      <c r="L199" s="111"/>
      <c r="M199" s="95"/>
      <c r="N199" s="98"/>
      <c r="O199" s="154"/>
      <c r="P199" s="98"/>
      <c r="Q199" s="100"/>
      <c r="R199" s="100"/>
      <c r="S199" s="100"/>
      <c r="T199" s="100"/>
      <c r="U199" s="100"/>
      <c r="V199" s="100"/>
    </row>
    <row r="200" spans="1:22" x14ac:dyDescent="0.25">
      <c r="A200" s="95" t="s">
        <v>102</v>
      </c>
      <c r="B200" s="95"/>
      <c r="C200" s="99"/>
      <c r="D200" s="100"/>
      <c r="E200" s="100"/>
      <c r="F200" s="100"/>
      <c r="G200" s="95"/>
      <c r="H200" s="100"/>
      <c r="I200" s="110"/>
      <c r="J200" s="110"/>
      <c r="K200" s="95"/>
      <c r="L200" s="111"/>
      <c r="M200" s="95"/>
      <c r="N200" s="98"/>
      <c r="O200" s="154"/>
      <c r="P200" s="98"/>
      <c r="Q200" s="100"/>
      <c r="R200" s="100"/>
      <c r="S200" s="100"/>
      <c r="T200" s="100"/>
      <c r="U200" s="100"/>
      <c r="V200" s="100"/>
    </row>
    <row r="201" spans="1:22" x14ac:dyDescent="0.25">
      <c r="A201" s="95" t="s">
        <v>103</v>
      </c>
      <c r="B201" s="95"/>
      <c r="C201" s="99"/>
      <c r="D201" s="100"/>
      <c r="E201" s="100"/>
      <c r="F201" s="100"/>
      <c r="G201" s="95"/>
      <c r="H201" s="100"/>
      <c r="I201" s="110"/>
      <c r="J201" s="110"/>
      <c r="K201" s="95"/>
      <c r="L201" s="111"/>
      <c r="M201" s="95"/>
      <c r="N201" s="98"/>
      <c r="O201" s="154"/>
      <c r="P201" s="98"/>
      <c r="Q201" s="100"/>
      <c r="R201" s="100"/>
      <c r="S201" s="100"/>
      <c r="T201" s="100"/>
      <c r="U201" s="100"/>
      <c r="V201" s="100"/>
    </row>
    <row r="202" spans="1:22" x14ac:dyDescent="0.25">
      <c r="A202" s="95" t="s">
        <v>118</v>
      </c>
      <c r="B202" s="95"/>
      <c r="C202" s="99"/>
      <c r="D202" s="100"/>
      <c r="E202" s="100"/>
      <c r="F202" s="100"/>
      <c r="G202" s="95"/>
      <c r="H202" s="100"/>
      <c r="I202" s="110"/>
      <c r="J202" s="110"/>
      <c r="K202" s="95"/>
      <c r="L202" s="111"/>
      <c r="M202" s="95"/>
      <c r="N202" s="98"/>
      <c r="O202" s="154"/>
      <c r="P202" s="98"/>
      <c r="Q202" s="100"/>
      <c r="R202" s="100"/>
      <c r="S202" s="100"/>
      <c r="T202" s="100"/>
      <c r="U202" s="100"/>
      <c r="V202" s="100"/>
    </row>
    <row r="203" spans="1:22" x14ac:dyDescent="0.25">
      <c r="A203" s="95" t="s">
        <v>119</v>
      </c>
      <c r="B203" s="95"/>
      <c r="C203" s="99"/>
      <c r="D203" s="100"/>
      <c r="E203" s="100"/>
      <c r="F203" s="100"/>
      <c r="G203" s="95"/>
      <c r="H203" s="100"/>
      <c r="I203" s="110"/>
      <c r="J203" s="110"/>
      <c r="K203" s="95"/>
      <c r="L203" s="111"/>
      <c r="M203" s="95"/>
      <c r="N203" s="98"/>
      <c r="O203" s="154"/>
      <c r="P203" s="98"/>
      <c r="Q203" s="100"/>
      <c r="R203" s="100"/>
      <c r="S203" s="100"/>
      <c r="T203" s="100"/>
      <c r="U203" s="100"/>
      <c r="V203" s="100"/>
    </row>
    <row r="204" spans="1:22" x14ac:dyDescent="0.25">
      <c r="A204" s="95" t="s">
        <v>120</v>
      </c>
      <c r="B204" s="95"/>
      <c r="C204" s="99"/>
      <c r="D204" s="100"/>
      <c r="E204" s="100"/>
      <c r="F204" s="100"/>
      <c r="G204" s="95"/>
      <c r="H204" s="100"/>
      <c r="I204" s="110"/>
      <c r="J204" s="110"/>
      <c r="K204" s="95"/>
      <c r="L204" s="111"/>
      <c r="M204" s="95"/>
      <c r="N204" s="98"/>
      <c r="O204" s="154"/>
      <c r="P204" s="98"/>
      <c r="Q204" s="100"/>
      <c r="R204" s="100"/>
      <c r="S204" s="100"/>
      <c r="T204" s="100"/>
      <c r="U204" s="100"/>
      <c r="V204" s="100"/>
    </row>
    <row r="205" spans="1:22" x14ac:dyDescent="0.25">
      <c r="A205" s="95" t="s">
        <v>121</v>
      </c>
      <c r="B205" s="95"/>
      <c r="C205" s="99"/>
      <c r="D205" s="100"/>
      <c r="E205" s="100"/>
      <c r="F205" s="100"/>
      <c r="G205" s="95"/>
      <c r="H205" s="100"/>
      <c r="I205" s="110"/>
      <c r="J205" s="110"/>
      <c r="K205" s="95"/>
      <c r="L205" s="111"/>
      <c r="M205" s="95"/>
      <c r="N205" s="98"/>
      <c r="O205" s="154"/>
      <c r="P205" s="98"/>
      <c r="Q205" s="100"/>
      <c r="R205" s="100"/>
      <c r="S205" s="100"/>
      <c r="T205" s="100"/>
      <c r="U205" s="100"/>
      <c r="V205" s="100"/>
    </row>
    <row r="206" spans="1:22" x14ac:dyDescent="0.25">
      <c r="A206" s="95"/>
      <c r="B206" s="95"/>
      <c r="C206" s="99"/>
      <c r="D206" s="100"/>
      <c r="E206" s="100"/>
      <c r="F206" s="100"/>
      <c r="G206" s="95"/>
      <c r="H206" s="100"/>
      <c r="I206" s="110"/>
      <c r="J206" s="110"/>
      <c r="K206" s="95"/>
      <c r="L206" s="111"/>
      <c r="M206" s="95"/>
      <c r="N206" s="98"/>
      <c r="O206" s="154"/>
      <c r="P206" s="98"/>
      <c r="Q206" s="100"/>
      <c r="R206" s="100"/>
      <c r="S206" s="100"/>
      <c r="T206" s="100"/>
      <c r="U206" s="100"/>
      <c r="V206" s="100"/>
    </row>
    <row r="207" spans="1:22" x14ac:dyDescent="0.25">
      <c r="A207" s="95"/>
      <c r="B207" s="95"/>
      <c r="C207" s="99"/>
      <c r="D207" s="100"/>
      <c r="E207" s="100"/>
      <c r="F207" s="100"/>
      <c r="G207" s="95"/>
      <c r="H207" s="100"/>
      <c r="I207" s="110"/>
      <c r="J207" s="110"/>
      <c r="K207" s="95"/>
      <c r="L207" s="111"/>
      <c r="M207" s="95"/>
      <c r="N207" s="98"/>
      <c r="O207" s="154"/>
      <c r="P207" s="98"/>
      <c r="Q207" s="100"/>
      <c r="R207" s="100"/>
      <c r="S207" s="100"/>
      <c r="T207" s="100"/>
      <c r="U207" s="100"/>
      <c r="V207" s="100"/>
    </row>
    <row r="208" spans="1:22" x14ac:dyDescent="0.25">
      <c r="A208" s="95"/>
      <c r="B208" s="95"/>
      <c r="C208" s="99"/>
      <c r="D208" s="100"/>
      <c r="E208" s="100"/>
      <c r="F208" s="100"/>
      <c r="G208" s="95"/>
      <c r="H208" s="100"/>
      <c r="I208" s="110"/>
      <c r="J208" s="110"/>
      <c r="K208" s="95"/>
      <c r="L208" s="111"/>
      <c r="M208" s="95"/>
      <c r="N208" s="98"/>
      <c r="O208" s="154"/>
      <c r="P208" s="98"/>
      <c r="Q208" s="100"/>
      <c r="R208" s="100"/>
      <c r="S208" s="100"/>
      <c r="T208" s="100"/>
      <c r="U208" s="100"/>
      <c r="V208" s="100"/>
    </row>
    <row r="209" spans="1:15" x14ac:dyDescent="0.25">
      <c r="A209"/>
      <c r="O209" s="116"/>
    </row>
    <row r="210" spans="1:15" x14ac:dyDescent="0.25">
      <c r="A210" s="117" t="s">
        <v>127</v>
      </c>
      <c r="B210" s="118"/>
      <c r="C210" s="119"/>
      <c r="D210" s="120"/>
      <c r="E210" s="120"/>
      <c r="F210" s="120"/>
      <c r="G210" s="118"/>
      <c r="H210" s="120"/>
      <c r="I210" s="120"/>
      <c r="J210" s="117" t="s">
        <v>128</v>
      </c>
      <c r="K210" s="118"/>
      <c r="L210" s="118"/>
      <c r="O210" s="116"/>
    </row>
    <row r="211" spans="1:15" x14ac:dyDescent="0.25">
      <c r="A211" s="117"/>
      <c r="B211" s="118"/>
      <c r="C211" s="119"/>
      <c r="D211" s="120"/>
      <c r="E211" s="120"/>
      <c r="F211" s="120"/>
      <c r="G211" s="118"/>
      <c r="H211" s="120"/>
      <c r="I211" s="120"/>
      <c r="J211" s="117"/>
      <c r="K211" s="118"/>
      <c r="L211" s="118"/>
      <c r="O211" s="116"/>
    </row>
    <row r="212" spans="1:15" x14ac:dyDescent="0.25">
      <c r="A212" s="448" t="s">
        <v>316</v>
      </c>
      <c r="B212" s="118"/>
      <c r="C212" s="116"/>
      <c r="D212" s="120"/>
      <c r="F212" s="120"/>
      <c r="G212" s="118"/>
      <c r="H212" s="120"/>
      <c r="I212" s="120"/>
      <c r="J212" s="2" t="s">
        <v>270</v>
      </c>
      <c r="K212" s="118"/>
      <c r="L212" s="118"/>
      <c r="O212" s="116">
        <v>10</v>
      </c>
    </row>
    <row r="213" spans="1:15" x14ac:dyDescent="0.25">
      <c r="A213" s="257" t="s">
        <v>270</v>
      </c>
      <c r="B213" s="118"/>
      <c r="C213" s="116"/>
      <c r="D213" s="120"/>
      <c r="E213" s="120"/>
      <c r="F213" s="120"/>
      <c r="G213" s="118"/>
      <c r="H213" s="120"/>
      <c r="I213" s="120"/>
      <c r="J213" s="2" t="s">
        <v>269</v>
      </c>
      <c r="K213" s="118"/>
      <c r="L213" s="118"/>
      <c r="O213" s="116">
        <v>5</v>
      </c>
    </row>
    <row r="214" spans="1:15" x14ac:dyDescent="0.25">
      <c r="A214" s="257" t="s">
        <v>271</v>
      </c>
      <c r="B214" s="118"/>
      <c r="C214" s="116"/>
      <c r="D214" s="120"/>
      <c r="E214" s="120"/>
      <c r="F214" s="120"/>
      <c r="G214" s="118"/>
      <c r="H214" s="120"/>
      <c r="I214" s="120"/>
      <c r="J214" s="2" t="s">
        <v>280</v>
      </c>
      <c r="K214" s="118"/>
      <c r="L214" s="118"/>
      <c r="O214" s="116">
        <v>3</v>
      </c>
    </row>
    <row r="215" spans="1:15" x14ac:dyDescent="0.25">
      <c r="A215" s="257" t="s">
        <v>333</v>
      </c>
      <c r="B215" s="118"/>
      <c r="C215" s="116"/>
      <c r="D215" s="120"/>
      <c r="E215" s="120"/>
      <c r="F215" s="120"/>
      <c r="G215" s="118"/>
      <c r="H215" s="120"/>
      <c r="I215" s="120"/>
      <c r="J215" s="2" t="s">
        <v>271</v>
      </c>
      <c r="O215" s="116">
        <v>3</v>
      </c>
    </row>
    <row r="216" spans="1:15" x14ac:dyDescent="0.25">
      <c r="B216" s="118"/>
      <c r="C216" s="116"/>
      <c r="D216" s="120"/>
      <c r="E216" s="120"/>
      <c r="F216" s="120"/>
      <c r="G216" s="118"/>
      <c r="H216" s="120"/>
      <c r="I216" s="120"/>
      <c r="J216" s="257" t="s">
        <v>316</v>
      </c>
      <c r="K216" s="118"/>
      <c r="L216" s="118"/>
      <c r="O216" s="116">
        <v>3</v>
      </c>
    </row>
    <row r="217" spans="1:15" x14ac:dyDescent="0.25">
      <c r="A217" s="257"/>
      <c r="B217" s="118"/>
      <c r="C217" s="119"/>
      <c r="D217" s="120"/>
      <c r="E217" s="120"/>
      <c r="F217" s="120"/>
      <c r="G217" s="118"/>
      <c r="H217" s="120"/>
      <c r="I217" s="120"/>
      <c r="J217" s="2" t="s">
        <v>278</v>
      </c>
      <c r="K217" s="118"/>
      <c r="L217" s="118"/>
      <c r="O217" s="116">
        <v>2</v>
      </c>
    </row>
    <row r="218" spans="1:15" x14ac:dyDescent="0.25">
      <c r="A218" s="257"/>
      <c r="B218" s="118"/>
      <c r="C218" s="119"/>
      <c r="D218" s="120"/>
      <c r="E218" s="120"/>
      <c r="F218" s="120"/>
      <c r="G218" s="118"/>
      <c r="H218" s="120"/>
      <c r="I218" s="120"/>
      <c r="J218" s="2" t="s">
        <v>289</v>
      </c>
      <c r="K218" s="118"/>
      <c r="L218" s="118"/>
      <c r="O218" s="116">
        <v>2</v>
      </c>
    </row>
    <row r="219" spans="1:15" x14ac:dyDescent="0.25">
      <c r="A219" s="257"/>
      <c r="B219" s="118"/>
      <c r="C219" s="119"/>
      <c r="D219" s="120"/>
      <c r="E219" s="120"/>
      <c r="F219" s="120"/>
      <c r="G219" s="118"/>
      <c r="H219" s="120"/>
      <c r="I219" s="120"/>
      <c r="J219" s="2" t="s">
        <v>287</v>
      </c>
      <c r="K219" s="118"/>
      <c r="L219" s="118"/>
      <c r="O219" s="116">
        <v>2</v>
      </c>
    </row>
    <row r="220" spans="1:15" x14ac:dyDescent="0.25">
      <c r="A220" s="257"/>
      <c r="B220" s="118"/>
      <c r="C220" s="119"/>
      <c r="D220" s="120"/>
      <c r="E220" s="120"/>
      <c r="F220" s="120"/>
      <c r="G220" s="118"/>
      <c r="H220" s="120"/>
      <c r="I220" s="120"/>
      <c r="J220" s="2" t="s">
        <v>294</v>
      </c>
      <c r="K220" s="118"/>
      <c r="L220" s="118"/>
      <c r="O220" s="116">
        <v>2</v>
      </c>
    </row>
    <row r="221" spans="1:15" x14ac:dyDescent="0.25">
      <c r="A221" s="257"/>
      <c r="B221" s="118"/>
      <c r="C221" s="119"/>
      <c r="D221" s="120"/>
      <c r="E221" s="120"/>
      <c r="F221" s="120"/>
      <c r="G221" s="118"/>
      <c r="H221" s="120"/>
      <c r="I221" s="120"/>
      <c r="J221" s="2" t="s">
        <v>298</v>
      </c>
      <c r="K221" s="118"/>
      <c r="L221" s="118"/>
      <c r="O221" s="116">
        <v>2</v>
      </c>
    </row>
    <row r="222" spans="1:15" x14ac:dyDescent="0.25">
      <c r="A222" s="257"/>
      <c r="B222" s="118"/>
      <c r="C222" s="119"/>
      <c r="D222" s="120"/>
      <c r="E222" s="120"/>
      <c r="F222" s="120"/>
      <c r="G222" s="118"/>
      <c r="H222" s="120"/>
      <c r="I222" s="120"/>
      <c r="J222" s="2" t="s">
        <v>292</v>
      </c>
      <c r="O222" s="116"/>
    </row>
    <row r="223" spans="1:15" x14ac:dyDescent="0.25">
      <c r="A223" s="257"/>
      <c r="B223" s="118"/>
      <c r="C223" s="119"/>
      <c r="D223" s="120"/>
      <c r="E223" s="120"/>
      <c r="F223" s="120"/>
      <c r="G223" s="118"/>
      <c r="H223" s="120"/>
      <c r="I223" s="120"/>
      <c r="J223" s="2" t="s">
        <v>279</v>
      </c>
      <c r="K223" s="118"/>
      <c r="L223" s="118"/>
      <c r="O223" s="116"/>
    </row>
    <row r="224" spans="1:15" x14ac:dyDescent="0.25">
      <c r="A224" s="448"/>
      <c r="B224" s="118"/>
      <c r="C224" s="119"/>
      <c r="D224" s="120"/>
      <c r="E224" s="120"/>
      <c r="F224" s="120"/>
      <c r="G224" s="118"/>
      <c r="H224" s="120"/>
      <c r="I224" s="120"/>
      <c r="J224" s="2" t="s">
        <v>315</v>
      </c>
      <c r="K224" s="118"/>
      <c r="L224" s="118"/>
      <c r="O224" s="116"/>
    </row>
    <row r="225" spans="1:15" x14ac:dyDescent="0.25">
      <c r="A225" s="448"/>
      <c r="B225" s="118"/>
      <c r="C225" s="119"/>
      <c r="D225" s="120"/>
      <c r="E225" s="120"/>
      <c r="F225" s="120"/>
      <c r="G225" s="118"/>
      <c r="H225" s="120"/>
      <c r="I225" s="120"/>
      <c r="J225" s="2" t="s">
        <v>282</v>
      </c>
      <c r="K225" s="118"/>
      <c r="L225" s="118"/>
      <c r="O225" s="116"/>
    </row>
    <row r="226" spans="1:15" x14ac:dyDescent="0.25">
      <c r="A226" s="448"/>
      <c r="B226" s="118"/>
      <c r="C226" s="119"/>
      <c r="D226" s="120"/>
      <c r="E226" s="120"/>
      <c r="F226" s="120"/>
      <c r="G226" s="118"/>
      <c r="H226" s="120"/>
      <c r="I226" s="120"/>
      <c r="J226" s="257" t="s">
        <v>318</v>
      </c>
      <c r="K226" s="118"/>
      <c r="L226" s="118"/>
      <c r="O226" s="116"/>
    </row>
    <row r="227" spans="1:15" x14ac:dyDescent="0.25">
      <c r="A227" s="448"/>
      <c r="B227" s="118"/>
      <c r="C227" s="119"/>
      <c r="D227" s="120"/>
      <c r="E227" s="120"/>
      <c r="F227" s="120"/>
      <c r="G227" s="118"/>
      <c r="H227" s="120"/>
      <c r="I227" s="120"/>
      <c r="J227" s="257" t="s">
        <v>333</v>
      </c>
      <c r="K227" s="118"/>
      <c r="L227" s="118"/>
      <c r="O227" s="116"/>
    </row>
    <row r="228" spans="1:15" x14ac:dyDescent="0.25">
      <c r="A228" s="448"/>
      <c r="B228" s="118"/>
      <c r="C228" s="119"/>
      <c r="D228" s="120"/>
      <c r="E228" s="120"/>
      <c r="F228" s="120"/>
      <c r="G228" s="118"/>
      <c r="H228" s="120"/>
      <c r="I228" s="120"/>
      <c r="J228" s="2" t="s">
        <v>297</v>
      </c>
      <c r="K228" s="118"/>
      <c r="L228" s="118"/>
      <c r="O228" s="116"/>
    </row>
    <row r="229" spans="1:15" x14ac:dyDescent="0.25">
      <c r="A229" s="448"/>
      <c r="B229" s="118"/>
      <c r="C229" s="119"/>
      <c r="D229" s="120"/>
      <c r="E229" s="120"/>
      <c r="F229" s="120"/>
      <c r="G229" s="118"/>
      <c r="H229" s="120"/>
      <c r="I229" s="120"/>
      <c r="J229" s="257" t="s">
        <v>291</v>
      </c>
      <c r="K229" s="118"/>
      <c r="L229" s="118"/>
      <c r="O229" s="116"/>
    </row>
    <row r="230" spans="1:15" x14ac:dyDescent="0.25">
      <c r="A230" s="257"/>
      <c r="B230" s="118"/>
      <c r="C230" s="119"/>
      <c r="D230" s="120"/>
      <c r="E230" s="120"/>
      <c r="F230" s="120"/>
      <c r="G230" s="118"/>
      <c r="H230" s="120"/>
      <c r="I230" s="120"/>
      <c r="J230" s="2" t="s">
        <v>276</v>
      </c>
    </row>
    <row r="231" spans="1:15" x14ac:dyDescent="0.25">
      <c r="A231" s="257"/>
      <c r="B231" s="118"/>
      <c r="C231" s="119"/>
      <c r="D231" s="120"/>
      <c r="E231" s="120"/>
      <c r="F231" s="120"/>
      <c r="G231" s="118"/>
      <c r="H231" s="120"/>
      <c r="I231" s="120"/>
      <c r="J231" s="2" t="s">
        <v>288</v>
      </c>
      <c r="K231" s="118"/>
      <c r="L231" s="118"/>
      <c r="O231" s="116"/>
    </row>
    <row r="232" spans="1:15" x14ac:dyDescent="0.25">
      <c r="A232" s="257"/>
      <c r="B232" s="118"/>
      <c r="C232" s="119"/>
      <c r="D232" s="120"/>
      <c r="E232" s="120"/>
      <c r="F232" s="120"/>
      <c r="G232" s="118"/>
      <c r="H232" s="120"/>
      <c r="I232" s="120"/>
      <c r="J232" s="2" t="s">
        <v>275</v>
      </c>
      <c r="K232" s="118"/>
      <c r="L232" s="118"/>
      <c r="O232" s="116"/>
    </row>
    <row r="233" spans="1:15" x14ac:dyDescent="0.25">
      <c r="A233" s="257"/>
      <c r="B233" s="118"/>
      <c r="C233" s="119"/>
      <c r="D233" s="120"/>
      <c r="E233" s="120"/>
      <c r="F233" s="120"/>
      <c r="G233" s="118"/>
      <c r="H233" s="120"/>
      <c r="I233" s="120"/>
      <c r="J233" s="2" t="s">
        <v>277</v>
      </c>
      <c r="K233" s="118"/>
      <c r="L233" s="118"/>
      <c r="O233" s="116"/>
    </row>
    <row r="234" spans="1:15" x14ac:dyDescent="0.25">
      <c r="A234" s="25"/>
      <c r="B234" s="118"/>
      <c r="C234" s="119"/>
      <c r="D234" s="120"/>
      <c r="E234" s="120"/>
      <c r="F234" s="120"/>
      <c r="G234" s="118"/>
      <c r="H234" s="120"/>
      <c r="I234" s="120"/>
      <c r="J234" s="257" t="s">
        <v>295</v>
      </c>
      <c r="K234" s="118"/>
      <c r="L234" s="118"/>
      <c r="O234" s="116"/>
    </row>
    <row r="235" spans="1:15" x14ac:dyDescent="0.25">
      <c r="A235" s="117"/>
      <c r="B235" s="118"/>
      <c r="C235" s="119"/>
      <c r="D235" s="120"/>
      <c r="E235" s="120"/>
      <c r="F235" s="120"/>
      <c r="G235" s="118"/>
      <c r="H235" s="120"/>
      <c r="I235" s="120"/>
      <c r="J235" s="117"/>
      <c r="K235" s="118"/>
      <c r="L235" s="118"/>
      <c r="O235" s="116"/>
    </row>
    <row r="236" spans="1:15" x14ac:dyDescent="0.25">
      <c r="A236" s="2" t="s">
        <v>124</v>
      </c>
    </row>
    <row r="237" spans="1:15" x14ac:dyDescent="0.25">
      <c r="A237" s="2"/>
    </row>
    <row r="238" spans="1:15" x14ac:dyDescent="0.25">
      <c r="A238" s="2"/>
    </row>
    <row r="239" spans="1:15" ht="16.8" x14ac:dyDescent="0.3">
      <c r="A239" s="107" t="s">
        <v>84</v>
      </c>
    </row>
    <row r="240" spans="1:15" x14ac:dyDescent="0.25">
      <c r="A240" s="25" t="s">
        <v>85</v>
      </c>
    </row>
    <row r="241" spans="1:17" x14ac:dyDescent="0.25">
      <c r="A241" t="s">
        <v>86</v>
      </c>
    </row>
    <row r="242" spans="1:17" x14ac:dyDescent="0.25">
      <c r="A242" t="s">
        <v>87</v>
      </c>
    </row>
    <row r="243" spans="1:17" x14ac:dyDescent="0.25">
      <c r="A243" s="2" t="s">
        <v>104</v>
      </c>
    </row>
    <row r="244" spans="1:17" x14ac:dyDescent="0.25">
      <c r="A244" s="2"/>
    </row>
    <row r="245" spans="1:17" x14ac:dyDescent="0.25">
      <c r="A245" s="2" t="s">
        <v>88</v>
      </c>
    </row>
    <row r="246" spans="1:17" x14ac:dyDescent="0.25">
      <c r="A246" s="2"/>
    </row>
    <row r="247" spans="1:17" x14ac:dyDescent="0.25">
      <c r="A247" s="108" t="s">
        <v>89</v>
      </c>
    </row>
    <row r="248" spans="1:17" x14ac:dyDescent="0.25">
      <c r="A248" s="108" t="s">
        <v>90</v>
      </c>
    </row>
    <row r="249" spans="1:17" x14ac:dyDescent="0.25">
      <c r="A249" s="108" t="s">
        <v>91</v>
      </c>
    </row>
    <row r="251" spans="1:17" hidden="1" x14ac:dyDescent="0.25">
      <c r="A251" s="2" t="s">
        <v>130</v>
      </c>
      <c r="C251" s="3"/>
      <c r="D251" s="4"/>
      <c r="G251" s="5"/>
      <c r="H251" s="2"/>
      <c r="I251" s="5"/>
      <c r="K251" s="6"/>
      <c r="L251" s="2"/>
      <c r="M251" s="7"/>
      <c r="N251" s="2"/>
      <c r="O251" s="3"/>
      <c r="Q251" s="3"/>
    </row>
    <row r="252" spans="1:17" hidden="1" x14ac:dyDescent="0.25">
      <c r="A252" s="2" t="s">
        <v>131</v>
      </c>
      <c r="C252" s="3"/>
      <c r="D252" s="4"/>
      <c r="G252" s="5"/>
      <c r="H252" s="2"/>
      <c r="I252" s="5"/>
      <c r="K252" s="6"/>
      <c r="L252" s="2"/>
      <c r="M252" s="7"/>
      <c r="N252" s="2"/>
      <c r="O252" s="3"/>
      <c r="Q252" s="3"/>
    </row>
    <row r="253" spans="1:17" hidden="1" x14ac:dyDescent="0.25">
      <c r="A253" s="2" t="s">
        <v>133</v>
      </c>
      <c r="C253" s="3"/>
      <c r="D253" s="4"/>
      <c r="G253" s="5"/>
      <c r="H253" s="2"/>
      <c r="I253" s="5"/>
      <c r="K253" s="6"/>
      <c r="L253" s="2"/>
      <c r="M253" s="7"/>
      <c r="N253" s="2"/>
      <c r="O253" s="3"/>
      <c r="Q253" s="3"/>
    </row>
    <row r="254" spans="1:17" hidden="1" x14ac:dyDescent="0.25">
      <c r="A254" s="2" t="s">
        <v>134</v>
      </c>
      <c r="C254" s="3"/>
      <c r="D254" s="4"/>
      <c r="G254" s="5"/>
      <c r="H254" s="2"/>
      <c r="I254" s="5"/>
      <c r="K254" s="6"/>
      <c r="L254" s="2"/>
      <c r="M254" s="7"/>
      <c r="N254" s="2"/>
      <c r="O254" s="3"/>
      <c r="Q254" s="3"/>
    </row>
    <row r="255" spans="1:17" hidden="1" x14ac:dyDescent="0.25">
      <c r="A255" s="167" t="s">
        <v>132</v>
      </c>
      <c r="B255" s="167"/>
      <c r="C255" s="170"/>
      <c r="D255" s="168"/>
      <c r="E255" s="169"/>
      <c r="F255" s="169"/>
      <c r="G255" s="169"/>
      <c r="H255" s="167"/>
      <c r="I255" s="169"/>
      <c r="J255" s="192"/>
      <c r="K255" s="192"/>
      <c r="L255" s="167"/>
      <c r="M255" s="7"/>
      <c r="N255" s="2"/>
      <c r="O255" s="3"/>
      <c r="Q255" s="3"/>
    </row>
    <row r="256" spans="1:17" hidden="1" x14ac:dyDescent="0.25">
      <c r="C256" s="3"/>
      <c r="D256" s="4"/>
      <c r="G256" s="5"/>
      <c r="H256" s="2"/>
      <c r="I256" s="5"/>
      <c r="K256" s="6"/>
      <c r="L256" s="2"/>
      <c r="M256" s="7"/>
      <c r="N256" s="2"/>
      <c r="O256" s="3"/>
      <c r="Q256" s="3"/>
    </row>
    <row r="257" spans="2:17" hidden="1" x14ac:dyDescent="0.25">
      <c r="B257" s="188" t="s">
        <v>135</v>
      </c>
      <c r="C257" s="3"/>
      <c r="D257" s="189" t="s">
        <v>136</v>
      </c>
      <c r="E257" s="11"/>
      <c r="F257" s="11"/>
      <c r="G257" s="11"/>
      <c r="H257"/>
      <c r="I257" s="11"/>
      <c r="J257" s="11"/>
      <c r="K257" s="25" t="s">
        <v>137</v>
      </c>
      <c r="L257"/>
      <c r="M257"/>
      <c r="N257"/>
      <c r="O257" t="s">
        <v>138</v>
      </c>
      <c r="P257"/>
      <c r="Q257" s="190"/>
    </row>
    <row r="258" spans="2:17" hidden="1" x14ac:dyDescent="0.25">
      <c r="C258" s="3"/>
      <c r="D258" s="4"/>
      <c r="G258" s="5"/>
      <c r="H258" s="2"/>
      <c r="I258" s="5"/>
      <c r="K258" s="6"/>
      <c r="L258" s="2"/>
      <c r="M258" s="7"/>
      <c r="N258" s="2"/>
      <c r="O258" s="2"/>
      <c r="P258" s="2"/>
      <c r="Q258" s="3"/>
    </row>
    <row r="259" spans="2:17" hidden="1" x14ac:dyDescent="0.25">
      <c r="B259" s="2" t="s">
        <v>142</v>
      </c>
      <c r="C259" s="3"/>
      <c r="D259" s="655">
        <f>8/8</f>
        <v>1</v>
      </c>
      <c r="E259" s="655"/>
      <c r="F259" s="655"/>
      <c r="G259" s="5"/>
      <c r="H259" s="2"/>
      <c r="I259" s="5"/>
      <c r="K259" s="672">
        <v>1.75</v>
      </c>
      <c r="L259" s="672"/>
      <c r="M259" s="7"/>
      <c r="N259" s="2"/>
      <c r="O259" s="672">
        <v>6.13</v>
      </c>
      <c r="P259" s="672"/>
      <c r="Q259" s="672"/>
    </row>
    <row r="260" spans="2:17" hidden="1" x14ac:dyDescent="0.25">
      <c r="C260" s="3"/>
      <c r="D260" s="655"/>
      <c r="E260" s="655"/>
      <c r="F260" s="655"/>
      <c r="G260" s="5"/>
      <c r="H260" s="2"/>
      <c r="I260" s="5"/>
      <c r="K260" s="672"/>
      <c r="L260" s="672"/>
      <c r="O260" s="672"/>
      <c r="P260" s="672"/>
      <c r="Q260" s="672"/>
    </row>
    <row r="261" spans="2:17" hidden="1" x14ac:dyDescent="0.25">
      <c r="C261" s="3"/>
      <c r="D261" s="655"/>
      <c r="E261" s="655"/>
      <c r="F261" s="655"/>
      <c r="G261" s="5"/>
      <c r="H261" s="2"/>
      <c r="I261" s="5"/>
      <c r="K261" s="672"/>
      <c r="L261" s="672"/>
      <c r="M261" s="7"/>
      <c r="N261" s="2"/>
      <c r="O261" s="672"/>
      <c r="P261" s="672"/>
      <c r="Q261" s="672"/>
    </row>
    <row r="262" spans="2:17" hidden="1" x14ac:dyDescent="0.25">
      <c r="C262" s="3"/>
      <c r="D262" s="4"/>
      <c r="G262" s="5"/>
      <c r="H262" s="2"/>
      <c r="I262" s="5"/>
      <c r="K262" s="6"/>
      <c r="L262" s="2"/>
      <c r="M262" s="7"/>
      <c r="N262" s="2"/>
      <c r="O262" s="3"/>
      <c r="Q262" s="3"/>
    </row>
    <row r="263" spans="2:17" hidden="1" x14ac:dyDescent="0.25">
      <c r="B263" s="188" t="s">
        <v>139</v>
      </c>
      <c r="C263" s="3"/>
      <c r="D263" s="189" t="s">
        <v>136</v>
      </c>
      <c r="E263" s="11"/>
      <c r="F263" s="11"/>
      <c r="G263" s="11"/>
      <c r="H263"/>
      <c r="I263" s="11"/>
      <c r="J263" s="11"/>
      <c r="K263" s="25" t="s">
        <v>137</v>
      </c>
      <c r="L263"/>
      <c r="M263"/>
      <c r="N263"/>
      <c r="O263" t="s">
        <v>138</v>
      </c>
      <c r="P263"/>
      <c r="Q263" s="190"/>
    </row>
    <row r="264" spans="2:17" hidden="1" x14ac:dyDescent="0.25">
      <c r="C264" s="3"/>
      <c r="D264" s="678"/>
      <c r="E264" s="678"/>
      <c r="F264" s="678"/>
      <c r="G264" s="5"/>
      <c r="H264" s="2"/>
      <c r="I264" s="5"/>
      <c r="K264" s="6"/>
      <c r="L264" s="2"/>
      <c r="M264" s="7"/>
      <c r="N264" s="2"/>
      <c r="O264" s="673"/>
      <c r="P264" s="673"/>
      <c r="Q264" s="673"/>
    </row>
    <row r="265" spans="2:17" hidden="1" x14ac:dyDescent="0.25">
      <c r="B265" s="95" t="s">
        <v>140</v>
      </c>
      <c r="C265" s="98"/>
      <c r="D265" s="655">
        <f>7/8</f>
        <v>0.875</v>
      </c>
      <c r="E265" s="655"/>
      <c r="F265" s="655"/>
      <c r="G265" s="11"/>
      <c r="H265"/>
      <c r="I265" s="11"/>
      <c r="J265" s="11"/>
      <c r="K265" s="672">
        <v>1.25</v>
      </c>
      <c r="L265" s="672"/>
      <c r="M265"/>
      <c r="N265"/>
      <c r="O265" s="672">
        <v>4.88</v>
      </c>
      <c r="P265" s="672"/>
      <c r="Q265" s="672"/>
    </row>
    <row r="266" spans="2:17" hidden="1" x14ac:dyDescent="0.25">
      <c r="B266" s="95"/>
      <c r="C266" s="98"/>
      <c r="D266" s="655"/>
      <c r="E266" s="655"/>
      <c r="F266" s="655"/>
      <c r="G266" s="11"/>
      <c r="H266"/>
      <c r="I266" s="11"/>
      <c r="J266" s="11"/>
      <c r="K266" s="672"/>
      <c r="L266" s="672"/>
      <c r="M266"/>
      <c r="N266"/>
      <c r="O266" s="672"/>
      <c r="P266" s="672"/>
      <c r="Q266" s="672"/>
    </row>
    <row r="267" spans="2:17" hidden="1" x14ac:dyDescent="0.25">
      <c r="C267" s="3"/>
      <c r="D267" s="655"/>
      <c r="E267" s="655"/>
      <c r="F267" s="655"/>
      <c r="G267" s="11"/>
      <c r="H267"/>
      <c r="I267" s="11"/>
      <c r="J267" s="11"/>
      <c r="K267" s="672"/>
      <c r="L267" s="672"/>
      <c r="M267"/>
      <c r="N267"/>
      <c r="O267" s="672"/>
      <c r="P267" s="672"/>
      <c r="Q267" s="672"/>
    </row>
    <row r="268" spans="2:17" hidden="1" x14ac:dyDescent="0.25">
      <c r="C268" s="3"/>
      <c r="D268" s="655"/>
      <c r="E268" s="655"/>
      <c r="F268" s="655"/>
      <c r="G268" s="11"/>
      <c r="H268"/>
      <c r="I268" s="11"/>
      <c r="J268" s="11"/>
      <c r="K268" s="672"/>
      <c r="L268" s="672"/>
      <c r="M268"/>
      <c r="N268"/>
      <c r="O268" s="672"/>
      <c r="P268" s="672"/>
      <c r="Q268" s="672"/>
    </row>
    <row r="269" spans="2:17" hidden="1" x14ac:dyDescent="0.25">
      <c r="B269" s="188" t="s">
        <v>141</v>
      </c>
      <c r="C269" s="3"/>
      <c r="D269" s="189" t="s">
        <v>136</v>
      </c>
      <c r="E269" s="11"/>
      <c r="F269" s="11"/>
      <c r="G269" s="11"/>
      <c r="H269"/>
      <c r="I269" s="11"/>
      <c r="J269" s="11"/>
      <c r="K269" s="25" t="s">
        <v>137</v>
      </c>
      <c r="L269"/>
      <c r="M269"/>
      <c r="N269"/>
      <c r="O269" t="s">
        <v>138</v>
      </c>
      <c r="P269"/>
      <c r="Q269"/>
    </row>
    <row r="270" spans="2:17" hidden="1" x14ac:dyDescent="0.25">
      <c r="C270" s="3"/>
      <c r="D270" s="678"/>
      <c r="E270" s="678"/>
      <c r="F270" s="678"/>
      <c r="G270" s="5"/>
      <c r="H270" s="2"/>
      <c r="I270" s="5"/>
      <c r="K270" s="6"/>
      <c r="L270" s="2"/>
      <c r="M270" s="7"/>
      <c r="N270" s="2"/>
      <c r="O270" s="673"/>
      <c r="P270" s="673"/>
      <c r="Q270" s="673"/>
    </row>
    <row r="271" spans="2:17" hidden="1" x14ac:dyDescent="0.25">
      <c r="B271" s="2" t="s">
        <v>143</v>
      </c>
      <c r="C271" s="3"/>
      <c r="D271" s="655">
        <f>7/8</f>
        <v>0.875</v>
      </c>
      <c r="E271" s="655"/>
      <c r="F271" s="655"/>
      <c r="G271" s="5"/>
      <c r="H271" s="2"/>
      <c r="I271" s="5"/>
      <c r="K271" s="672">
        <v>1.1299999999999999</v>
      </c>
      <c r="L271" s="672"/>
      <c r="M271"/>
      <c r="N271"/>
      <c r="O271" s="672">
        <v>3.5</v>
      </c>
      <c r="P271" s="672"/>
      <c r="Q271" s="672"/>
    </row>
    <row r="272" spans="2:17" hidden="1" x14ac:dyDescent="0.25">
      <c r="D272" s="655"/>
      <c r="E272" s="655"/>
      <c r="F272" s="655"/>
      <c r="G272" s="5"/>
      <c r="H272" s="2"/>
      <c r="I272" s="5"/>
      <c r="K272" s="672"/>
      <c r="L272" s="672"/>
      <c r="M272"/>
      <c r="N272"/>
      <c r="O272" s="672"/>
      <c r="P272" s="672"/>
      <c r="Q272" s="672"/>
    </row>
    <row r="274" spans="1:4" x14ac:dyDescent="0.25">
      <c r="A274" s="261"/>
      <c r="C274" s="3"/>
    </row>
    <row r="275" spans="1:4" x14ac:dyDescent="0.25">
      <c r="C275" s="3"/>
    </row>
    <row r="276" spans="1:4" x14ac:dyDescent="0.25">
      <c r="A276" s="261"/>
      <c r="B276" s="262"/>
      <c r="C276" s="263"/>
      <c r="D276" s="262"/>
    </row>
    <row r="277" spans="1:4" ht="14.4" x14ac:dyDescent="0.3">
      <c r="A277" s="261"/>
      <c r="B277" s="262"/>
      <c r="C277" s="264"/>
      <c r="D277" s="262"/>
    </row>
    <row r="278" spans="1:4" ht="14.4" x14ac:dyDescent="0.3">
      <c r="A278" s="261"/>
      <c r="B278" s="262"/>
      <c r="C278" s="264"/>
      <c r="D278" s="262"/>
    </row>
    <row r="279" spans="1:4" x14ac:dyDescent="0.25">
      <c r="A279" s="261"/>
      <c r="B279" s="262"/>
      <c r="C279" s="263"/>
      <c r="D279" s="262"/>
    </row>
    <row r="280" spans="1:4" x14ac:dyDescent="0.25">
      <c r="A280" s="261"/>
      <c r="B280" s="262"/>
      <c r="C280" s="263"/>
      <c r="D280" s="262"/>
    </row>
    <row r="281" spans="1:4" x14ac:dyDescent="0.25">
      <c r="A281" s="261"/>
      <c r="B281" s="262"/>
      <c r="C281" s="263"/>
      <c r="D281" s="257"/>
    </row>
    <row r="282" spans="1:4" x14ac:dyDescent="0.25">
      <c r="A282" s="261"/>
      <c r="B282" s="262"/>
      <c r="C282" s="263"/>
      <c r="D282" s="262"/>
    </row>
    <row r="283" spans="1:4" x14ac:dyDescent="0.25">
      <c r="A283" s="261"/>
      <c r="B283" s="262"/>
      <c r="C283" s="262"/>
      <c r="D283"/>
    </row>
    <row r="284" spans="1:4" ht="14.4" x14ac:dyDescent="0.3">
      <c r="C284" s="264"/>
    </row>
    <row r="285" spans="1:4" ht="14.4" x14ac:dyDescent="0.3">
      <c r="C285" s="264"/>
    </row>
  </sheetData>
  <mergeCells count="108">
    <mergeCell ref="D272:F272"/>
    <mergeCell ref="D260:F260"/>
    <mergeCell ref="D271:F271"/>
    <mergeCell ref="B53:C53"/>
    <mergeCell ref="E86:F86"/>
    <mergeCell ref="A18:B18"/>
    <mergeCell ref="E36:F36"/>
    <mergeCell ref="A70:C70"/>
    <mergeCell ref="G86:H86"/>
    <mergeCell ref="G70:H70"/>
    <mergeCell ref="G52:H52"/>
    <mergeCell ref="E52:F52"/>
    <mergeCell ref="D264:F264"/>
    <mergeCell ref="D261:F261"/>
    <mergeCell ref="D259:F259"/>
    <mergeCell ref="D266:F266"/>
    <mergeCell ref="D267:F267"/>
    <mergeCell ref="D270:F270"/>
    <mergeCell ref="D265:F265"/>
    <mergeCell ref="B105:C105"/>
    <mergeCell ref="E104:F104"/>
    <mergeCell ref="G104:H104"/>
    <mergeCell ref="G36:H36"/>
    <mergeCell ref="E70:F70"/>
    <mergeCell ref="N8:V8"/>
    <mergeCell ref="O272:Q272"/>
    <mergeCell ref="O260:Q260"/>
    <mergeCell ref="O271:Q271"/>
    <mergeCell ref="O270:Q270"/>
    <mergeCell ref="O264:Q264"/>
    <mergeCell ref="O261:Q261"/>
    <mergeCell ref="M97:O97"/>
    <mergeCell ref="K260:L260"/>
    <mergeCell ref="K268:L268"/>
    <mergeCell ref="O268:Q268"/>
    <mergeCell ref="O259:Q259"/>
    <mergeCell ref="K266:L266"/>
    <mergeCell ref="O265:Q265"/>
    <mergeCell ref="K265:L265"/>
    <mergeCell ref="K272:L272"/>
    <mergeCell ref="O266:Q266"/>
    <mergeCell ref="O267:Q267"/>
    <mergeCell ref="K261:L261"/>
    <mergeCell ref="M115:O115"/>
    <mergeCell ref="K271:L271"/>
    <mergeCell ref="K259:L259"/>
    <mergeCell ref="K267:L267"/>
    <mergeCell ref="M105:O105"/>
    <mergeCell ref="J6:K6"/>
    <mergeCell ref="I6:I7"/>
    <mergeCell ref="C13:E13"/>
    <mergeCell ref="C11:E11"/>
    <mergeCell ref="C16:E16"/>
    <mergeCell ref="C6:E6"/>
    <mergeCell ref="C7:E7"/>
    <mergeCell ref="C12:E12"/>
    <mergeCell ref="C15:E15"/>
    <mergeCell ref="C8:E8"/>
    <mergeCell ref="C10:E10"/>
    <mergeCell ref="C9:E9"/>
    <mergeCell ref="C14:E14"/>
    <mergeCell ref="D268:F268"/>
    <mergeCell ref="I104:J104"/>
    <mergeCell ref="I36:J36"/>
    <mergeCell ref="I52:J52"/>
    <mergeCell ref="C17:E17"/>
    <mergeCell ref="Q36:R36"/>
    <mergeCell ref="M37:O37"/>
    <mergeCell ref="S52:T52"/>
    <mergeCell ref="Q70:R70"/>
    <mergeCell ref="M63:O63"/>
    <mergeCell ref="M53:O53"/>
    <mergeCell ref="M47:O47"/>
    <mergeCell ref="S36:T36"/>
    <mergeCell ref="B87:C87"/>
    <mergeCell ref="B71:C71"/>
    <mergeCell ref="I70:J70"/>
    <mergeCell ref="M87:O87"/>
    <mergeCell ref="M71:O71"/>
    <mergeCell ref="M81:O81"/>
    <mergeCell ref="Q86:R86"/>
    <mergeCell ref="S86:T86"/>
    <mergeCell ref="I86:J86"/>
    <mergeCell ref="N17:V17"/>
    <mergeCell ref="U70:V70"/>
    <mergeCell ref="U36:V36"/>
    <mergeCell ref="U52:V52"/>
    <mergeCell ref="N14:V14"/>
    <mergeCell ref="N9:V9"/>
    <mergeCell ref="N16:V16"/>
    <mergeCell ref="N15:V15"/>
    <mergeCell ref="U104:V104"/>
    <mergeCell ref="Q104:R104"/>
    <mergeCell ref="S104:T104"/>
    <mergeCell ref="S70:T70"/>
    <mergeCell ref="U86:V86"/>
    <mergeCell ref="N11:V11"/>
    <mergeCell ref="N10:V10"/>
    <mergeCell ref="N13:V13"/>
    <mergeCell ref="N12:V12"/>
    <mergeCell ref="Q52:R52"/>
    <mergeCell ref="A20:V20"/>
    <mergeCell ref="A21:V21"/>
    <mergeCell ref="A31:V31"/>
    <mergeCell ref="A26:V26"/>
    <mergeCell ref="A27:V27"/>
    <mergeCell ref="A28:V28"/>
    <mergeCell ref="A29:V29"/>
  </mergeCells>
  <conditionalFormatting sqref="A38">
    <cfRule type="colorScale" priority="357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84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351">
      <colorScale>
        <cfvo type="num" val="2"/>
        <cfvo type="num" val="7.5"/>
        <color theme="9" tint="0.39997558519241921"/>
        <color rgb="FF99FF66"/>
      </colorScale>
    </cfRule>
    <cfRule type="colorScale" priority="353">
      <colorScale>
        <cfvo type="num" val="2"/>
        <cfvo type="num" val="7.5"/>
        <color theme="9" tint="0.39997558519241921"/>
        <color rgb="FF99FF66"/>
      </colorScale>
    </cfRule>
    <cfRule type="colorScale" priority="363">
      <colorScale>
        <cfvo type="num" val="2"/>
        <cfvo type="num" val="7.5"/>
        <color theme="9" tint="0.39997558519241921"/>
        <color rgb="FF99FF66"/>
      </colorScale>
    </cfRule>
    <cfRule type="colorScale" priority="365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345">
      <colorScale>
        <cfvo type="num" val="2"/>
        <cfvo type="num" val="7.5"/>
        <color theme="9" tint="0.39997558519241921"/>
        <color rgb="FF99FF66"/>
      </colorScale>
    </cfRule>
    <cfRule type="colorScale" priority="364">
      <colorScale>
        <cfvo type="num" val="2"/>
        <cfvo type="num" val="7.5"/>
        <color theme="9" tint="0.39997558519241921"/>
        <color rgb="FF99FF66"/>
      </colorScale>
    </cfRule>
    <cfRule type="colorScale" priority="366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350">
      <colorScale>
        <cfvo type="num" val="2"/>
        <cfvo type="num" val="7.5"/>
        <color theme="9" tint="0.39997558519241921"/>
        <color rgb="FF99FF66"/>
      </colorScale>
    </cfRule>
    <cfRule type="colorScale" priority="352">
      <colorScale>
        <cfvo type="num" val="2"/>
        <cfvo type="num" val="7.5"/>
        <color theme="9" tint="0.39997558519241921"/>
        <color rgb="FF99FF66"/>
      </colorScale>
    </cfRule>
    <cfRule type="colorScale" priority="361">
      <colorScale>
        <cfvo type="num" val="2"/>
        <cfvo type="num" val="7.5"/>
        <color theme="9" tint="0.39997558519241921"/>
        <color rgb="FF99FF66"/>
      </colorScale>
    </cfRule>
  </conditionalFormatting>
  <conditionalFormatting sqref="A43">
    <cfRule type="colorScale" priority="40">
      <colorScale>
        <cfvo type="num" val="2"/>
        <cfvo type="num" val="7.5"/>
        <color theme="9" tint="0.39997558519241921"/>
        <color rgb="FF99FF66"/>
      </colorScale>
    </cfRule>
    <cfRule type="colorScale" priority="41">
      <colorScale>
        <cfvo type="num" val="2"/>
        <cfvo type="num" val="7.5"/>
        <color theme="9" tint="0.39997558519241921"/>
        <color rgb="FF99FF66"/>
      </colorScale>
    </cfRule>
    <cfRule type="colorScale" priority="42">
      <colorScale>
        <cfvo type="num" val="2"/>
        <cfvo type="num" val="7.5"/>
        <color theme="9" tint="0.39997558519241921"/>
        <color rgb="FF99FF66"/>
      </colorScale>
    </cfRule>
  </conditionalFormatting>
  <conditionalFormatting sqref="A44">
    <cfRule type="colorScale" priority="346">
      <colorScale>
        <cfvo type="num" val="2"/>
        <cfvo type="num" val="7.5"/>
        <color theme="9" tint="0.39997558519241921"/>
        <color rgb="FF99FF66"/>
      </colorScale>
    </cfRule>
    <cfRule type="colorScale" priority="347">
      <colorScale>
        <cfvo type="num" val="2"/>
        <cfvo type="num" val="7.5"/>
        <color theme="9" tint="0.39997558519241921"/>
        <color rgb="FF99FF66"/>
      </colorScale>
    </cfRule>
    <cfRule type="colorScale" priority="359">
      <colorScale>
        <cfvo type="num" val="2"/>
        <cfvo type="num" val="7.5"/>
        <color theme="9" tint="0.39997558519241921"/>
        <color rgb="FF99FF66"/>
      </colorScale>
    </cfRule>
    <cfRule type="colorScale" priority="360">
      <colorScale>
        <cfvo type="num" val="2"/>
        <cfvo type="num" val="7.5"/>
        <color theme="9" tint="0.39997558519241921"/>
        <color rgb="FF99FF66"/>
      </colorScale>
    </cfRule>
  </conditionalFormatting>
  <conditionalFormatting sqref="A45">
    <cfRule type="colorScale" priority="349">
      <colorScale>
        <cfvo type="num" val="2"/>
        <cfvo type="num" val="7.5"/>
        <color theme="9" tint="0.39997558519241921"/>
        <color rgb="FF99FF66"/>
      </colorScale>
    </cfRule>
    <cfRule type="colorScale" priority="355">
      <colorScale>
        <cfvo type="num" val="2"/>
        <cfvo type="num" val="7.5"/>
        <color theme="9" tint="0.39997558519241921"/>
        <color rgb="FF99FF66"/>
      </colorScale>
    </cfRule>
    <cfRule type="colorScale" priority="356">
      <colorScale>
        <cfvo type="num" val="2"/>
        <cfvo type="num" val="7.5"/>
        <color theme="9" tint="0.39997558519241921"/>
        <color rgb="FF99FF66"/>
      </colorScale>
    </cfRule>
  </conditionalFormatting>
  <conditionalFormatting sqref="A54">
    <cfRule type="colorScale" priority="14">
      <colorScale>
        <cfvo type="num" val="2"/>
        <cfvo type="num" val="7.5"/>
        <color theme="9" tint="0.39997558519241921"/>
        <color rgb="FF99FF66"/>
      </colorScale>
    </cfRule>
  </conditionalFormatting>
  <conditionalFormatting sqref="A55">
    <cfRule type="colorScale" priority="15">
      <colorScale>
        <cfvo type="num" val="2"/>
        <cfvo type="num" val="7.5"/>
        <color theme="9" tint="0.39997558519241921"/>
        <color rgb="FF99FF66"/>
      </colorScale>
    </cfRule>
  </conditionalFormatting>
  <conditionalFormatting sqref="A56">
    <cfRule type="colorScale" priority="634">
      <colorScale>
        <cfvo type="num" val="2"/>
        <cfvo type="num" val="7.5"/>
        <color theme="9" tint="0.39997558519241921"/>
        <color rgb="FF99FF66"/>
      </colorScale>
    </cfRule>
  </conditionalFormatting>
  <conditionalFormatting sqref="A57">
    <cfRule type="colorScale" priority="628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629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176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19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630">
      <colorScale>
        <cfvo type="num" val="2"/>
        <cfvo type="num" val="7.5"/>
        <color theme="9" tint="0.39997558519241921"/>
        <color rgb="FF99FF66"/>
      </colorScale>
    </cfRule>
  </conditionalFormatting>
  <conditionalFormatting sqref="A72">
    <cfRule type="colorScale" priority="28">
      <colorScale>
        <cfvo type="num" val="2"/>
        <cfvo type="num" val="7.5"/>
        <color theme="9" tint="0.39997558519241921"/>
        <color rgb="FF99FF66"/>
      </colorScale>
    </cfRule>
  </conditionalFormatting>
  <conditionalFormatting sqref="A73">
    <cfRule type="colorScale" priority="18">
      <colorScale>
        <cfvo type="num" val="2"/>
        <cfvo type="num" val="7.5"/>
        <color theme="9" tint="0.39997558519241921"/>
        <color rgb="FF99FF66"/>
      </colorScale>
    </cfRule>
  </conditionalFormatting>
  <conditionalFormatting sqref="A74">
    <cfRule type="colorScale" priority="460">
      <colorScale>
        <cfvo type="num" val="2"/>
        <cfvo type="num" val="7.5"/>
        <color theme="9" tint="0.39997558519241921"/>
        <color rgb="FF99FF66"/>
      </colorScale>
    </cfRule>
    <cfRule type="colorScale" priority="623">
      <colorScale>
        <cfvo type="num" val="2"/>
        <cfvo type="num" val="7.5"/>
        <color theme="9" tint="0.39997558519241921"/>
        <color rgb="FF99FF66"/>
      </colorScale>
    </cfRule>
  </conditionalFormatting>
  <conditionalFormatting sqref="A75">
    <cfRule type="colorScale" priority="556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459">
      <colorScale>
        <cfvo type="num" val="2"/>
        <cfvo type="num" val="7.5"/>
        <color theme="9" tint="0.39997558519241921"/>
        <color rgb="FF99FF66"/>
      </colorScale>
    </cfRule>
    <cfRule type="colorScale" priority="554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89">
      <colorScale>
        <cfvo type="num" val="2"/>
        <cfvo type="num" val="7.5"/>
        <color theme="9" tint="0.39997558519241921"/>
        <color rgb="FF99FF66"/>
      </colorScale>
    </cfRule>
    <cfRule type="colorScale" priority="90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27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8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452">
      <colorScale>
        <cfvo type="num" val="2"/>
        <cfvo type="num" val="7.5"/>
        <color theme="9" tint="0.39997558519241921"/>
        <color rgb="FF99FF66"/>
      </colorScale>
    </cfRule>
    <cfRule type="colorScale" priority="453">
      <colorScale>
        <cfvo type="num" val="2"/>
        <cfvo type="num" val="7.5"/>
        <color theme="9" tint="0.39997558519241921"/>
        <color rgb="FF99FF66"/>
      </colorScale>
    </cfRule>
    <cfRule type="colorScale" priority="619">
      <colorScale>
        <cfvo type="num" val="2"/>
        <cfvo type="num" val="7.5"/>
        <color theme="9" tint="0.39997558519241921"/>
        <color rgb="FF99FF66"/>
      </colorScale>
    </cfRule>
  </conditionalFormatting>
  <conditionalFormatting sqref="A88">
    <cfRule type="colorScale" priority="77">
      <colorScale>
        <cfvo type="num" val="2"/>
        <cfvo type="num" val="7.5"/>
        <color theme="9" tint="0.39997558519241921"/>
        <color rgb="FF99FF66"/>
      </colorScale>
    </cfRule>
  </conditionalFormatting>
  <conditionalFormatting sqref="A89">
    <cfRule type="colorScale" priority="592">
      <colorScale>
        <cfvo type="num" val="2"/>
        <cfvo type="num" val="7.5"/>
        <color theme="9" tint="0.39997558519241921"/>
        <color rgb="FF99FF66"/>
      </colorScale>
    </cfRule>
  </conditionalFormatting>
  <conditionalFormatting sqref="A90">
    <cfRule type="colorScale" priority="597">
      <colorScale>
        <cfvo type="num" val="2"/>
        <cfvo type="num" val="7.5"/>
        <color theme="9" tint="0.39997558519241921"/>
        <color rgb="FF99FF66"/>
      </colorScale>
    </cfRule>
  </conditionalFormatting>
  <conditionalFormatting sqref="A91">
    <cfRule type="colorScale" priority="599">
      <colorScale>
        <cfvo type="num" val="2"/>
        <cfvo type="num" val="7.5"/>
        <color theme="9" tint="0.39997558519241921"/>
        <color rgb="FF99FF66"/>
      </colorScale>
    </cfRule>
  </conditionalFormatting>
  <conditionalFormatting sqref="A92">
    <cfRule type="colorScale" priority="600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96">
      <colorScale>
        <cfvo type="num" val="2"/>
        <cfvo type="num" val="7.5"/>
        <color theme="9" tint="0.39997558519241921"/>
        <color rgb="FF99FF66"/>
      </colorScale>
    </cfRule>
  </conditionalFormatting>
  <conditionalFormatting sqref="A94">
    <cfRule type="colorScale" priority="598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595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593">
      <colorScale>
        <cfvo type="num" val="2"/>
        <cfvo type="num" val="7.5"/>
        <color theme="9" tint="0.39997558519241921"/>
        <color rgb="FF99FF66"/>
      </colorScale>
    </cfRule>
  </conditionalFormatting>
  <conditionalFormatting sqref="A106">
    <cfRule type="colorScale" priority="281">
      <colorScale>
        <cfvo type="num" val="2"/>
        <cfvo type="num" val="7.5"/>
        <color theme="9" tint="0.39997558519241921"/>
        <color rgb="FF99FF66"/>
      </colorScale>
    </cfRule>
  </conditionalFormatting>
  <conditionalFormatting sqref="A107">
    <cfRule type="colorScale" priority="127">
      <colorScale>
        <cfvo type="num" val="2"/>
        <cfvo type="num" val="7.5"/>
        <color theme="9" tint="0.39997558519241921"/>
        <color rgb="FF99FF66"/>
      </colorScale>
    </cfRule>
    <cfRule type="colorScale" priority="177">
      <colorScale>
        <cfvo type="num" val="2"/>
        <cfvo type="num" val="7.5"/>
        <color theme="9" tint="0.39997558519241921"/>
        <color rgb="FF99FF66"/>
      </colorScale>
    </cfRule>
  </conditionalFormatting>
  <conditionalFormatting sqref="A108">
    <cfRule type="colorScale" priority="128">
      <colorScale>
        <cfvo type="num" val="2"/>
        <cfvo type="num" val="7.5"/>
        <color theme="9" tint="0.39997558519241921"/>
        <color rgb="FF99FF66"/>
      </colorScale>
    </cfRule>
    <cfRule type="colorScale" priority="286">
      <colorScale>
        <cfvo type="num" val="2"/>
        <cfvo type="num" val="7.5"/>
        <color theme="9" tint="0.39997558519241921"/>
        <color rgb="FF99FF66"/>
      </colorScale>
    </cfRule>
  </conditionalFormatting>
  <conditionalFormatting sqref="A109">
    <cfRule type="colorScale" priority="62">
      <colorScale>
        <cfvo type="num" val="2"/>
        <cfvo type="num" val="7.5"/>
        <color theme="9" tint="0.39997558519241921"/>
        <color rgb="FF99FF66"/>
      </colorScale>
    </cfRule>
    <cfRule type="colorScale" priority="63">
      <colorScale>
        <cfvo type="num" val="2"/>
        <cfvo type="num" val="7.5"/>
        <color theme="9" tint="0.39997558519241921"/>
        <color rgb="FF99FF66"/>
      </colorScale>
    </cfRule>
  </conditionalFormatting>
  <conditionalFormatting sqref="A110">
    <cfRule type="colorScale" priority="129">
      <colorScale>
        <cfvo type="num" val="2"/>
        <cfvo type="num" val="7.5"/>
        <color theme="9" tint="0.39997558519241921"/>
        <color rgb="FF99FF66"/>
      </colorScale>
    </cfRule>
    <cfRule type="colorScale" priority="287">
      <colorScale>
        <cfvo type="num" val="2"/>
        <cfvo type="num" val="7.5"/>
        <color theme="9" tint="0.39997558519241921"/>
        <color rgb="FF99FF66"/>
      </colorScale>
    </cfRule>
  </conditionalFormatting>
  <conditionalFormatting sqref="A111">
    <cfRule type="colorScale" priority="53">
      <colorScale>
        <cfvo type="num" val="2"/>
        <cfvo type="num" val="7.5"/>
        <color theme="9" tint="0.39997558519241921"/>
        <color rgb="FF99FF66"/>
      </colorScale>
    </cfRule>
    <cfRule type="colorScale" priority="54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124">
      <colorScale>
        <cfvo type="num" val="2"/>
        <cfvo type="num" val="7.5"/>
        <color theme="9" tint="0.39997558519241921"/>
        <color rgb="FF99FF66"/>
      </colorScale>
    </cfRule>
    <cfRule type="colorScale" priority="288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285">
      <colorScale>
        <cfvo type="num" val="2"/>
        <cfvo type="num" val="7.5"/>
        <color theme="9" tint="0.39997558519241921"/>
        <color rgb="FF99FF66"/>
      </colorScale>
    </cfRule>
  </conditionalFormatting>
  <conditionalFormatting sqref="A114">
    <cfRule type="colorScale" priority="282">
      <colorScale>
        <cfvo type="num" val="2"/>
        <cfvo type="num" val="7.5"/>
        <color theme="9" tint="0.39997558519241921"/>
        <color rgb="FF99FF66"/>
      </colorScale>
    </cfRule>
  </conditionalFormatting>
  <conditionalFormatting sqref="B78">
    <cfRule type="colorScale" priority="26">
      <colorScale>
        <cfvo type="num" val="2"/>
        <cfvo type="num" val="7.5"/>
        <color theme="9" tint="0.39997558519241921"/>
        <color rgb="FF99FF66"/>
      </colorScale>
    </cfRule>
  </conditionalFormatting>
  <conditionalFormatting sqref="C50">
    <cfRule type="cellIs" dxfId="96" priority="662" operator="between">
      <formula>4.75</formula>
      <formula>5.05</formula>
    </cfRule>
    <cfRule type="cellIs" dxfId="95" priority="663" operator="lessThan">
      <formula>4.75</formula>
    </cfRule>
    <cfRule type="cellIs" dxfId="94" priority="664" operator="greaterThan">
      <formula>5.05</formula>
    </cfRule>
  </conditionalFormatting>
  <conditionalFormatting sqref="C66">
    <cfRule type="cellIs" dxfId="93" priority="665" operator="between">
      <formula>4.75</formula>
      <formula>5.05</formula>
    </cfRule>
    <cfRule type="cellIs" dxfId="92" priority="666" operator="lessThan">
      <formula>4.75</formula>
    </cfRule>
    <cfRule type="cellIs" dxfId="91" priority="667" operator="greaterThan">
      <formula>5.05</formula>
    </cfRule>
  </conditionalFormatting>
  <conditionalFormatting sqref="C84">
    <cfRule type="cellIs" dxfId="90" priority="668" operator="between">
      <formula>4.75</formula>
      <formula>5.05</formula>
    </cfRule>
    <cfRule type="cellIs" dxfId="89" priority="669" operator="lessThan">
      <formula>4.75</formula>
    </cfRule>
    <cfRule type="cellIs" dxfId="88" priority="670" operator="greaterThan">
      <formula>5.05</formula>
    </cfRule>
  </conditionalFormatting>
  <conditionalFormatting sqref="C118">
    <cfRule type="cellIs" dxfId="87" priority="290" operator="between">
      <formula>4.75</formula>
      <formula>5.05</formula>
    </cfRule>
    <cfRule type="cellIs" dxfId="86" priority="291" operator="lessThan">
      <formula>4.75</formula>
    </cfRule>
    <cfRule type="cellIs" dxfId="85" priority="292" operator="greaterThan">
      <formula>5.05</formula>
    </cfRule>
  </conditionalFormatting>
  <conditionalFormatting sqref="L8:L17">
    <cfRule type="cellIs" dxfId="84" priority="178" operator="between">
      <formula>4.75</formula>
      <formula>5.05</formula>
    </cfRule>
    <cfRule type="cellIs" dxfId="83" priority="179" operator="lessThan">
      <formula>4.75</formula>
    </cfRule>
    <cfRule type="cellIs" dxfId="82" priority="180" operator="greaterThan">
      <formula>5.05</formula>
    </cfRule>
  </conditionalFormatting>
  <conditionalFormatting sqref="L38">
    <cfRule type="colorScale" priority="83">
      <colorScale>
        <cfvo type="num" val="2"/>
        <cfvo type="num" val="7.5"/>
        <color theme="9" tint="0.39997558519241921"/>
        <color rgb="FF99FF66"/>
      </colorScale>
    </cfRule>
  </conditionalFormatting>
  <conditionalFormatting sqref="L39">
    <cfRule type="colorScale" priority="5">
      <colorScale>
        <cfvo type="num" val="2"/>
        <cfvo type="num" val="7.5"/>
        <color theme="9" tint="0.39997558519241921"/>
        <color rgb="FF99FF66"/>
      </colorScale>
    </cfRule>
  </conditionalFormatting>
  <conditionalFormatting sqref="L40">
    <cfRule type="colorScale" priority="82">
      <colorScale>
        <cfvo type="num" val="2"/>
        <cfvo type="num" val="7.5"/>
        <color theme="9" tint="0.39997558519241921"/>
        <color rgb="FF99FF66"/>
      </colorScale>
    </cfRule>
  </conditionalFormatting>
  <conditionalFormatting sqref="L41">
    <cfRule type="colorScale" priority="254">
      <colorScale>
        <cfvo type="num" val="2"/>
        <cfvo type="num" val="7.5"/>
        <color theme="9" tint="0.39997558519241921"/>
        <color rgb="FF99FF66"/>
      </colorScale>
    </cfRule>
  </conditionalFormatting>
  <conditionalFormatting sqref="L42">
    <cfRule type="colorScale" priority="255">
      <colorScale>
        <cfvo type="num" val="2"/>
        <cfvo type="num" val="7.5"/>
        <color theme="9" tint="0.39997558519241921"/>
        <color rgb="FF99FF66"/>
      </colorScale>
    </cfRule>
  </conditionalFormatting>
  <conditionalFormatting sqref="L43">
    <cfRule type="colorScale" priority="338">
      <colorScale>
        <cfvo type="num" val="2"/>
        <cfvo type="num" val="7.5"/>
        <color theme="9" tint="0.39997558519241921"/>
        <color rgb="FF99FF66"/>
      </colorScale>
    </cfRule>
  </conditionalFormatting>
  <conditionalFormatting sqref="L44">
    <cfRule type="colorScale" priority="262">
      <colorScale>
        <cfvo type="num" val="2"/>
        <cfvo type="num" val="7.5"/>
        <color theme="9" tint="0.39997558519241921"/>
        <color rgb="FF99FF66"/>
      </colorScale>
    </cfRule>
    <cfRule type="colorScale" priority="263">
      <colorScale>
        <cfvo type="num" val="2"/>
        <cfvo type="num" val="7.5"/>
        <color theme="9" tint="0.39997558519241921"/>
        <color rgb="FF99FF66"/>
      </colorScale>
    </cfRule>
    <cfRule type="colorScale" priority="329">
      <colorScale>
        <cfvo type="num" val="2"/>
        <cfvo type="num" val="7.5"/>
        <color theme="9" tint="0.39997558519241921"/>
        <color rgb="FF99FF66"/>
      </colorScale>
    </cfRule>
    <cfRule type="colorScale" priority="330">
      <colorScale>
        <cfvo type="num" val="2"/>
        <cfvo type="num" val="7.5"/>
        <color theme="9" tint="0.39997558519241921"/>
        <color rgb="FF99FF66"/>
      </colorScale>
    </cfRule>
  </conditionalFormatting>
  <conditionalFormatting sqref="L45">
    <cfRule type="colorScale" priority="253">
      <colorScale>
        <cfvo type="num" val="2"/>
        <cfvo type="num" val="7.5"/>
        <color theme="9" tint="0.39997558519241921"/>
        <color rgb="FF99FF66"/>
      </colorScale>
    </cfRule>
  </conditionalFormatting>
  <conditionalFormatting sqref="L46">
    <cfRule type="colorScale" priority="272">
      <colorScale>
        <cfvo type="num" val="2"/>
        <cfvo type="num" val="7.5"/>
        <color theme="9" tint="0.39997558519241921"/>
        <color rgb="FF99FF66"/>
      </colorScale>
    </cfRule>
    <cfRule type="colorScale" priority="325">
      <colorScale>
        <cfvo type="num" val="2"/>
        <cfvo type="num" val="7.5"/>
        <color theme="9" tint="0.39997558519241921"/>
        <color rgb="FF99FF66"/>
      </colorScale>
    </cfRule>
    <cfRule type="colorScale" priority="328">
      <colorScale>
        <cfvo type="num" val="2"/>
        <cfvo type="num" val="7.5"/>
        <color theme="9" tint="0.39997558519241921"/>
        <color rgb="FF99FF66"/>
      </colorScale>
    </cfRule>
    <cfRule type="colorScale" priority="334">
      <colorScale>
        <cfvo type="num" val="2"/>
        <cfvo type="num" val="7.5"/>
        <color theme="9" tint="0.39997558519241921"/>
        <color rgb="FF99FF66"/>
      </colorScale>
    </cfRule>
    <cfRule type="colorScale" priority="340">
      <colorScale>
        <cfvo type="num" val="2"/>
        <cfvo type="num" val="7.5"/>
        <color theme="9" tint="0.39997558519241921"/>
        <color rgb="FF99FF66"/>
      </colorScale>
    </cfRule>
  </conditionalFormatting>
  <conditionalFormatting sqref="L54">
    <cfRule type="colorScale" priority="641">
      <colorScale>
        <cfvo type="num" val="2"/>
        <cfvo type="num" val="7.5"/>
        <color theme="9" tint="0.39997558519241921"/>
        <color rgb="FF99FF66"/>
      </colorScale>
    </cfRule>
  </conditionalFormatting>
  <conditionalFormatting sqref="L55">
    <cfRule type="colorScale" priority="72">
      <colorScale>
        <cfvo type="num" val="2"/>
        <cfvo type="num" val="7.5"/>
        <color theme="9" tint="0.39997558519241921"/>
        <color rgb="FF99FF66"/>
      </colorScale>
    </cfRule>
  </conditionalFormatting>
  <conditionalFormatting sqref="L56">
    <cfRule type="colorScale" priority="640">
      <colorScale>
        <cfvo type="num" val="2"/>
        <cfvo type="num" val="7.5"/>
        <color theme="9" tint="0.39997558519241921"/>
        <color rgb="FF99FF66"/>
      </colorScale>
    </cfRule>
  </conditionalFormatting>
  <conditionalFormatting sqref="L57">
    <cfRule type="colorScale" priority="414">
      <colorScale>
        <cfvo type="num" val="2"/>
        <cfvo type="num" val="7.5"/>
        <color theme="9" tint="0.39997558519241921"/>
        <color rgb="FF99FF66"/>
      </colorScale>
    </cfRule>
    <cfRule type="colorScale" priority="417">
      <colorScale>
        <cfvo type="num" val="2"/>
        <cfvo type="num" val="7.5"/>
        <color theme="9" tint="0.39997558519241921"/>
        <color rgb="FF99FF66"/>
      </colorScale>
    </cfRule>
    <cfRule type="colorScale" priority="419">
      <colorScale>
        <cfvo type="num" val="2"/>
        <cfvo type="num" val="7.5"/>
        <color theme="9" tint="0.39997558519241921"/>
        <color rgb="FF99FF66"/>
      </colorScale>
    </cfRule>
    <cfRule type="colorScale" priority="422">
      <colorScale>
        <cfvo type="num" val="2"/>
        <cfvo type="num" val="7.5"/>
        <color theme="9" tint="0.39997558519241921"/>
        <color rgb="FF99FF66"/>
      </colorScale>
    </cfRule>
    <cfRule type="colorScale" priority="514">
      <colorScale>
        <cfvo type="num" val="2"/>
        <cfvo type="num" val="7.5"/>
        <color theme="9" tint="0.39997558519241921"/>
        <color rgb="FF99FF66"/>
      </colorScale>
    </cfRule>
    <cfRule type="colorScale" priority="533">
      <colorScale>
        <cfvo type="num" val="2"/>
        <cfvo type="num" val="7.5"/>
        <color theme="9" tint="0.39997558519241921"/>
        <color rgb="FF99FF66"/>
      </colorScale>
    </cfRule>
    <cfRule type="colorScale" priority="638">
      <colorScale>
        <cfvo type="num" val="2"/>
        <cfvo type="num" val="7.5"/>
        <color theme="9" tint="0.39997558519241921"/>
        <color rgb="FF99FF66"/>
      </colorScale>
    </cfRule>
  </conditionalFormatting>
  <conditionalFormatting sqref="L58">
    <cfRule type="colorScale" priority="642">
      <colorScale>
        <cfvo type="num" val="2"/>
        <cfvo type="num" val="7.5"/>
        <color theme="9" tint="0.39997558519241921"/>
        <color rgb="FF99FF66"/>
      </colorScale>
    </cfRule>
  </conditionalFormatting>
  <conditionalFormatting sqref="L59">
    <cfRule type="colorScale" priority="639">
      <colorScale>
        <cfvo type="num" val="2"/>
        <cfvo type="num" val="7.5"/>
        <color theme="9" tint="0.39997558519241921"/>
        <color rgb="FF99FF66"/>
      </colorScale>
    </cfRule>
  </conditionalFormatting>
  <conditionalFormatting sqref="L60">
    <cfRule type="colorScale" priority="368">
      <colorScale>
        <cfvo type="num" val="2"/>
        <cfvo type="num" val="7.5"/>
        <color theme="9" tint="0.39997558519241921"/>
        <color rgb="FF99FF66"/>
      </colorScale>
    </cfRule>
    <cfRule type="colorScale" priority="371">
      <colorScale>
        <cfvo type="num" val="2"/>
        <cfvo type="num" val="7.5"/>
        <color theme="9" tint="0.39997558519241921"/>
        <color rgb="FF99FF66"/>
      </colorScale>
    </cfRule>
    <cfRule type="colorScale" priority="373">
      <colorScale>
        <cfvo type="num" val="2"/>
        <cfvo type="num" val="7.5"/>
        <color theme="9" tint="0.39997558519241921"/>
        <color rgb="FF99FF66"/>
      </colorScale>
    </cfRule>
    <cfRule type="colorScale" priority="376">
      <colorScale>
        <cfvo type="num" val="2"/>
        <cfvo type="num" val="7.5"/>
        <color theme="9" tint="0.39997558519241921"/>
        <color rgb="FF99FF66"/>
      </colorScale>
    </cfRule>
    <cfRule type="colorScale" priority="379">
      <colorScale>
        <cfvo type="num" val="2"/>
        <cfvo type="num" val="7.5"/>
        <color theme="9" tint="0.39997558519241921"/>
        <color rgb="FF99FF66"/>
      </colorScale>
    </cfRule>
    <cfRule type="colorScale" priority="381">
      <colorScale>
        <cfvo type="num" val="2"/>
        <cfvo type="num" val="7.5"/>
        <color theme="9" tint="0.39997558519241921"/>
        <color rgb="FF99FF66"/>
      </colorScale>
    </cfRule>
    <cfRule type="colorScale" priority="384">
      <colorScale>
        <cfvo type="num" val="2"/>
        <cfvo type="num" val="7.5"/>
        <color theme="9" tint="0.39997558519241921"/>
        <color rgb="FF99FF66"/>
      </colorScale>
    </cfRule>
    <cfRule type="colorScale" priority="387">
      <colorScale>
        <cfvo type="num" val="2"/>
        <cfvo type="num" val="7.5"/>
        <color theme="9" tint="0.39997558519241921"/>
        <color rgb="FF99FF66"/>
      </colorScale>
    </cfRule>
    <cfRule type="colorScale" priority="412">
      <colorScale>
        <cfvo type="num" val="2"/>
        <cfvo type="num" val="7.5"/>
        <color theme="9" tint="0.39997558519241921"/>
        <color rgb="FF99FF66"/>
      </colorScale>
    </cfRule>
    <cfRule type="colorScale" priority="415">
      <colorScale>
        <cfvo type="num" val="2"/>
        <cfvo type="num" val="7.5"/>
        <color theme="9" tint="0.39997558519241921"/>
        <color rgb="FF99FF66"/>
      </colorScale>
    </cfRule>
    <cfRule type="colorScale" priority="420">
      <colorScale>
        <cfvo type="num" val="2"/>
        <cfvo type="num" val="7.5"/>
        <color theme="9" tint="0.39997558519241921"/>
        <color rgb="FF99FF66"/>
      </colorScale>
    </cfRule>
    <cfRule type="colorScale" priority="509">
      <colorScale>
        <cfvo type="num" val="2"/>
        <cfvo type="num" val="7.5"/>
        <color theme="9" tint="0.39997558519241921"/>
        <color rgb="FF99FF66"/>
      </colorScale>
    </cfRule>
    <cfRule type="colorScale" priority="512">
      <colorScale>
        <cfvo type="num" val="2"/>
        <cfvo type="num" val="7.5"/>
        <color theme="9" tint="0.39997558519241921"/>
        <color rgb="FF99FF66"/>
      </colorScale>
    </cfRule>
    <cfRule type="colorScale" priority="531">
      <colorScale>
        <cfvo type="num" val="2"/>
        <cfvo type="num" val="7.5"/>
        <color theme="9" tint="0.39997558519241921"/>
        <color rgb="FF99FF66"/>
      </colorScale>
    </cfRule>
    <cfRule type="colorScale" priority="636">
      <colorScale>
        <cfvo type="num" val="2"/>
        <cfvo type="num" val="7.5"/>
        <color theme="9" tint="0.39997558519241921"/>
        <color rgb="FF99FF66"/>
      </colorScale>
    </cfRule>
  </conditionalFormatting>
  <conditionalFormatting sqref="L61">
    <cfRule type="colorScale" priority="369">
      <colorScale>
        <cfvo type="num" val="2"/>
        <cfvo type="num" val="7.5"/>
        <color theme="9" tint="0.39997558519241921"/>
        <color rgb="FF99FF66"/>
      </colorScale>
    </cfRule>
    <cfRule type="colorScale" priority="372">
      <colorScale>
        <cfvo type="num" val="2"/>
        <cfvo type="num" val="7.5"/>
        <color theme="9" tint="0.39997558519241921"/>
        <color rgb="FF99FF66"/>
      </colorScale>
    </cfRule>
    <cfRule type="colorScale" priority="374">
      <colorScale>
        <cfvo type="num" val="2"/>
        <cfvo type="num" val="7.5"/>
        <color theme="9" tint="0.39997558519241921"/>
        <color rgb="FF99FF66"/>
      </colorScale>
    </cfRule>
    <cfRule type="colorScale" priority="377">
      <colorScale>
        <cfvo type="num" val="2"/>
        <cfvo type="num" val="7.5"/>
        <color theme="9" tint="0.39997558519241921"/>
        <color rgb="FF99FF66"/>
      </colorScale>
    </cfRule>
    <cfRule type="colorScale" priority="382">
      <colorScale>
        <cfvo type="num" val="2"/>
        <cfvo type="num" val="7.5"/>
        <color theme="9" tint="0.39997558519241921"/>
        <color rgb="FF99FF66"/>
      </colorScale>
    </cfRule>
    <cfRule type="colorScale" priority="385">
      <colorScale>
        <cfvo type="num" val="2"/>
        <cfvo type="num" val="7.5"/>
        <color theme="9" tint="0.39997558519241921"/>
        <color rgb="FF99FF66"/>
      </colorScale>
    </cfRule>
    <cfRule type="colorScale" priority="388">
      <colorScale>
        <cfvo type="num" val="2"/>
        <cfvo type="num" val="7.5"/>
        <color theme="9" tint="0.39997558519241921"/>
        <color rgb="FF99FF66"/>
      </colorScale>
    </cfRule>
    <cfRule type="colorScale" priority="413">
      <colorScale>
        <cfvo type="num" val="2"/>
        <cfvo type="num" val="7.5"/>
        <color theme="9" tint="0.39997558519241921"/>
        <color rgb="FF99FF66"/>
      </colorScale>
    </cfRule>
    <cfRule type="colorScale" priority="416">
      <colorScale>
        <cfvo type="num" val="2"/>
        <cfvo type="num" val="7.5"/>
        <color theme="9" tint="0.39997558519241921"/>
        <color rgb="FF99FF66"/>
      </colorScale>
    </cfRule>
    <cfRule type="colorScale" priority="418">
      <colorScale>
        <cfvo type="num" val="2"/>
        <cfvo type="num" val="7.5"/>
        <color theme="9" tint="0.39997558519241921"/>
        <color rgb="FF99FF66"/>
      </colorScale>
    </cfRule>
    <cfRule type="colorScale" priority="421">
      <colorScale>
        <cfvo type="num" val="2"/>
        <cfvo type="num" val="7.5"/>
        <color theme="9" tint="0.39997558519241921"/>
        <color rgb="FF99FF66"/>
      </colorScale>
    </cfRule>
    <cfRule type="colorScale" priority="510">
      <colorScale>
        <cfvo type="num" val="2"/>
        <cfvo type="num" val="7.5"/>
        <color theme="9" tint="0.39997558519241921"/>
        <color rgb="FF99FF66"/>
      </colorScale>
    </cfRule>
    <cfRule type="colorScale" priority="513">
      <colorScale>
        <cfvo type="num" val="2"/>
        <cfvo type="num" val="7.5"/>
        <color theme="9" tint="0.39997558519241921"/>
        <color rgb="FF99FF66"/>
      </colorScale>
    </cfRule>
    <cfRule type="colorScale" priority="532">
      <colorScale>
        <cfvo type="num" val="2"/>
        <cfvo type="num" val="7.5"/>
        <color theme="9" tint="0.39997558519241921"/>
        <color rgb="FF99FF66"/>
      </colorScale>
    </cfRule>
    <cfRule type="colorScale" priority="637">
      <colorScale>
        <cfvo type="num" val="2"/>
        <cfvo type="num" val="7.5"/>
        <color theme="9" tint="0.39997558519241921"/>
        <color rgb="FF99FF66"/>
      </colorScale>
    </cfRule>
  </conditionalFormatting>
  <conditionalFormatting sqref="L62">
    <cfRule type="colorScale" priority="367">
      <colorScale>
        <cfvo type="num" val="2"/>
        <cfvo type="num" val="7.5"/>
        <color theme="9" tint="0.39997558519241921"/>
        <color rgb="FF99FF66"/>
      </colorScale>
    </cfRule>
    <cfRule type="colorScale" priority="370">
      <colorScale>
        <cfvo type="num" val="2"/>
        <cfvo type="num" val="7.5"/>
        <color theme="9" tint="0.39997558519241921"/>
        <color rgb="FF99FF66"/>
      </colorScale>
    </cfRule>
    <cfRule type="colorScale" priority="375">
      <colorScale>
        <cfvo type="num" val="2"/>
        <cfvo type="num" val="7.5"/>
        <color theme="9" tint="0.39997558519241921"/>
        <color rgb="FF99FF66"/>
      </colorScale>
    </cfRule>
    <cfRule type="colorScale" priority="378">
      <colorScale>
        <cfvo type="num" val="2"/>
        <cfvo type="num" val="7.5"/>
        <color theme="9" tint="0.39997558519241921"/>
        <color rgb="FF99FF66"/>
      </colorScale>
    </cfRule>
    <cfRule type="colorScale" priority="380">
      <colorScale>
        <cfvo type="num" val="2"/>
        <cfvo type="num" val="7.5"/>
        <color theme="9" tint="0.39997558519241921"/>
        <color rgb="FF99FF66"/>
      </colorScale>
    </cfRule>
    <cfRule type="colorScale" priority="383">
      <colorScale>
        <cfvo type="num" val="2"/>
        <cfvo type="num" val="7.5"/>
        <color theme="9" tint="0.39997558519241921"/>
        <color rgb="FF99FF66"/>
      </colorScale>
    </cfRule>
    <cfRule type="colorScale" priority="386">
      <colorScale>
        <cfvo type="num" val="2"/>
        <cfvo type="num" val="7.5"/>
        <color theme="9" tint="0.39997558519241921"/>
        <color rgb="FF99FF66"/>
      </colorScale>
    </cfRule>
    <cfRule type="colorScale" priority="508">
      <colorScale>
        <cfvo type="num" val="2"/>
        <cfvo type="num" val="7.5"/>
        <color theme="9" tint="0.39997558519241921"/>
        <color rgb="FF99FF66"/>
      </colorScale>
    </cfRule>
    <cfRule type="colorScale" priority="511">
      <colorScale>
        <cfvo type="num" val="2"/>
        <cfvo type="num" val="7.5"/>
        <color theme="9" tint="0.39997558519241921"/>
        <color rgb="FF99FF66"/>
      </colorScale>
    </cfRule>
    <cfRule type="colorScale" priority="635">
      <colorScale>
        <cfvo type="num" val="2"/>
        <cfvo type="num" val="7.5"/>
        <color theme="9" tint="0.39997558519241921"/>
        <color rgb="FF99FF66"/>
      </colorScale>
    </cfRule>
  </conditionalFormatting>
  <conditionalFormatting sqref="L72">
    <cfRule type="colorScale" priority="299">
      <colorScale>
        <cfvo type="num" val="2"/>
        <cfvo type="num" val="7.5"/>
        <color theme="9" tint="0.39997558519241921"/>
        <color rgb="FF99FF66"/>
      </colorScale>
    </cfRule>
    <cfRule type="colorScale" priority="300">
      <colorScale>
        <cfvo type="num" val="2"/>
        <cfvo type="num" val="7.5"/>
        <color theme="9" tint="0.39997558519241921"/>
        <color rgb="FF99FF66"/>
      </colorScale>
    </cfRule>
    <cfRule type="colorScale" priority="312">
      <colorScale>
        <cfvo type="num" val="2"/>
        <cfvo type="num" val="7.5"/>
        <color theme="9" tint="0.39997558519241921"/>
        <color rgb="FF99FF66"/>
      </colorScale>
    </cfRule>
    <cfRule type="colorScale" priority="321">
      <colorScale>
        <cfvo type="num" val="2"/>
        <cfvo type="num" val="7.5"/>
        <color theme="9" tint="0.39997558519241921"/>
        <color rgb="FF99FF66"/>
      </colorScale>
    </cfRule>
  </conditionalFormatting>
  <conditionalFormatting sqref="L73">
    <cfRule type="colorScale" priority="293">
      <colorScale>
        <cfvo type="num" val="2"/>
        <cfvo type="num" val="7.5"/>
        <color theme="9" tint="0.39997558519241921"/>
        <color rgb="FF99FF66"/>
      </colorScale>
    </cfRule>
    <cfRule type="colorScale" priority="305">
      <colorScale>
        <cfvo type="num" val="2"/>
        <cfvo type="num" val="7.5"/>
        <color theme="9" tint="0.39997558519241921"/>
        <color rgb="FF99FF66"/>
      </colorScale>
    </cfRule>
    <cfRule type="colorScale" priority="314">
      <colorScale>
        <cfvo type="num" val="2"/>
        <cfvo type="num" val="7.5"/>
        <color theme="9" tint="0.39997558519241921"/>
        <color rgb="FF99FF66"/>
      </colorScale>
    </cfRule>
  </conditionalFormatting>
  <conditionalFormatting sqref="L74">
    <cfRule type="colorScale" priority="298">
      <colorScale>
        <cfvo type="num" val="2"/>
        <cfvo type="num" val="7.5"/>
        <color theme="9" tint="0.39997558519241921"/>
        <color rgb="FF99FF66"/>
      </colorScale>
    </cfRule>
    <cfRule type="colorScale" priority="306">
      <colorScale>
        <cfvo type="num" val="2"/>
        <cfvo type="num" val="7.5"/>
        <color theme="9" tint="0.39997558519241921"/>
        <color rgb="FF99FF66"/>
      </colorScale>
    </cfRule>
    <cfRule type="colorScale" priority="307">
      <colorScale>
        <cfvo type="num" val="2"/>
        <cfvo type="num" val="7.5"/>
        <color theme="9" tint="0.39997558519241921"/>
        <color rgb="FF99FF66"/>
      </colorScale>
    </cfRule>
    <cfRule type="colorScale" priority="320">
      <colorScale>
        <cfvo type="num" val="2"/>
        <cfvo type="num" val="7.5"/>
        <color theme="9" tint="0.39997558519241921"/>
        <color rgb="FF99FF66"/>
      </colorScale>
    </cfRule>
  </conditionalFormatting>
  <conditionalFormatting sqref="L75">
    <cfRule type="colorScale" priority="29">
      <colorScale>
        <cfvo type="num" val="2"/>
        <cfvo type="num" val="7.5"/>
        <color theme="9" tint="0.39997558519241921"/>
        <color rgb="FF99FF66"/>
      </colorScale>
    </cfRule>
    <cfRule type="colorScale" priority="30">
      <colorScale>
        <cfvo type="num" val="2"/>
        <cfvo type="num" val="7.5"/>
        <color theme="9" tint="0.39997558519241921"/>
        <color rgb="FF99FF66"/>
      </colorScale>
    </cfRule>
    <cfRule type="colorScale" priority="31">
      <colorScale>
        <cfvo type="num" val="2"/>
        <cfvo type="num" val="7.5"/>
        <color theme="9" tint="0.39997558519241921"/>
        <color rgb="FF99FF66"/>
      </colorScale>
    </cfRule>
    <cfRule type="colorScale" priority="32">
      <colorScale>
        <cfvo type="num" val="2"/>
        <cfvo type="num" val="7.5"/>
        <color theme="9" tint="0.39997558519241921"/>
        <color rgb="FF99FF66"/>
      </colorScale>
    </cfRule>
  </conditionalFormatting>
  <conditionalFormatting sqref="L76">
    <cfRule type="colorScale" priority="297">
      <colorScale>
        <cfvo type="num" val="2"/>
        <cfvo type="num" val="7.5"/>
        <color theme="9" tint="0.39997558519241921"/>
        <color rgb="FF99FF66"/>
      </colorScale>
    </cfRule>
    <cfRule type="colorScale" priority="302">
      <colorScale>
        <cfvo type="num" val="2"/>
        <cfvo type="num" val="7.5"/>
        <color theme="9" tint="0.39997558519241921"/>
        <color rgb="FF99FF66"/>
      </colorScale>
    </cfRule>
    <cfRule type="colorScale" priority="310">
      <colorScale>
        <cfvo type="num" val="2"/>
        <cfvo type="num" val="7.5"/>
        <color theme="9" tint="0.39997558519241921"/>
        <color rgb="FF99FF66"/>
      </colorScale>
    </cfRule>
    <cfRule type="colorScale" priority="319">
      <colorScale>
        <cfvo type="num" val="2"/>
        <cfvo type="num" val="7.5"/>
        <color theme="9" tint="0.39997558519241921"/>
        <color rgb="FF99FF66"/>
      </colorScale>
    </cfRule>
  </conditionalFormatting>
  <conditionalFormatting sqref="L77">
    <cfRule type="colorScale" priority="294">
      <colorScale>
        <cfvo type="num" val="2"/>
        <cfvo type="num" val="7.5"/>
        <color theme="9" tint="0.39997558519241921"/>
        <color rgb="FF99FF66"/>
      </colorScale>
    </cfRule>
    <cfRule type="colorScale" priority="303">
      <colorScale>
        <cfvo type="num" val="2"/>
        <cfvo type="num" val="7.5"/>
        <color theme="9" tint="0.39997558519241921"/>
        <color rgb="FF99FF66"/>
      </colorScale>
    </cfRule>
    <cfRule type="colorScale" priority="313">
      <colorScale>
        <cfvo type="num" val="2"/>
        <cfvo type="num" val="7.5"/>
        <color theme="9" tint="0.39997558519241921"/>
        <color rgb="FF99FF66"/>
      </colorScale>
    </cfRule>
    <cfRule type="colorScale" priority="315">
      <colorScale>
        <cfvo type="num" val="2"/>
        <cfvo type="num" val="7.5"/>
        <color theme="9" tint="0.39997558519241921"/>
        <color rgb="FF99FF66"/>
      </colorScale>
    </cfRule>
  </conditionalFormatting>
  <conditionalFormatting sqref="L78">
    <cfRule type="colorScale" priority="296">
      <colorScale>
        <cfvo type="num" val="2"/>
        <cfvo type="num" val="7.5"/>
        <color theme="9" tint="0.39997558519241921"/>
        <color rgb="FF99FF66"/>
      </colorScale>
    </cfRule>
    <cfRule type="colorScale" priority="304">
      <colorScale>
        <cfvo type="num" val="2"/>
        <cfvo type="num" val="7.5"/>
        <color theme="9" tint="0.39997558519241921"/>
        <color rgb="FF99FF66"/>
      </colorScale>
    </cfRule>
    <cfRule type="colorScale" priority="308">
      <colorScale>
        <cfvo type="num" val="2"/>
        <cfvo type="num" val="7.5"/>
        <color theme="9" tint="0.39997558519241921"/>
        <color rgb="FF99FF66"/>
      </colorScale>
    </cfRule>
    <cfRule type="colorScale" priority="318">
      <colorScale>
        <cfvo type="num" val="2"/>
        <cfvo type="num" val="7.5"/>
        <color theme="9" tint="0.39997558519241921"/>
        <color rgb="FF99FF66"/>
      </colorScale>
    </cfRule>
  </conditionalFormatting>
  <conditionalFormatting sqref="L79">
    <cfRule type="colorScale" priority="295">
      <colorScale>
        <cfvo type="num" val="2"/>
        <cfvo type="num" val="7.5"/>
        <color theme="9" tint="0.39997558519241921"/>
        <color rgb="FF99FF66"/>
      </colorScale>
    </cfRule>
    <cfRule type="colorScale" priority="301">
      <colorScale>
        <cfvo type="num" val="2"/>
        <cfvo type="num" val="7.5"/>
        <color theme="9" tint="0.39997558519241921"/>
        <color rgb="FF99FF66"/>
      </colorScale>
    </cfRule>
    <cfRule type="colorScale" priority="311">
      <colorScale>
        <cfvo type="num" val="2"/>
        <cfvo type="num" val="7.5"/>
        <color theme="9" tint="0.39997558519241921"/>
        <color rgb="FF99FF66"/>
      </colorScale>
    </cfRule>
    <cfRule type="colorScale" priority="317">
      <colorScale>
        <cfvo type="num" val="2"/>
        <cfvo type="num" val="7.5"/>
        <color theme="9" tint="0.39997558519241921"/>
        <color rgb="FF99FF66"/>
      </colorScale>
    </cfRule>
  </conditionalFormatting>
  <conditionalFormatting sqref="L80">
    <cfRule type="colorScale" priority="309">
      <colorScale>
        <cfvo type="num" val="2"/>
        <cfvo type="num" val="7.5"/>
        <color theme="9" tint="0.39997558519241921"/>
        <color rgb="FF99FF66"/>
      </colorScale>
    </cfRule>
    <cfRule type="colorScale" priority="316">
      <colorScale>
        <cfvo type="num" val="2"/>
        <cfvo type="num" val="7.5"/>
        <color theme="9" tint="0.39997558519241921"/>
        <color rgb="FF99FF66"/>
      </colorScale>
    </cfRule>
  </conditionalFormatting>
  <conditionalFormatting sqref="L88">
    <cfRule type="colorScale" priority="51">
      <colorScale>
        <cfvo type="num" val="2"/>
        <cfvo type="num" val="7.5"/>
        <color theme="9" tint="0.39997558519241921"/>
        <color rgb="FF99FF66"/>
      </colorScale>
    </cfRule>
    <cfRule type="colorScale" priority="52">
      <colorScale>
        <cfvo type="num" val="2"/>
        <cfvo type="num" val="7.5"/>
        <color theme="9" tint="0.39997558519241921"/>
        <color rgb="FF99FF66"/>
      </colorScale>
    </cfRule>
  </conditionalFormatting>
  <conditionalFormatting sqref="L89">
    <cfRule type="colorScale" priority="6">
      <colorScale>
        <cfvo type="num" val="2"/>
        <cfvo type="num" val="7.5"/>
        <color theme="9" tint="0.39997558519241921"/>
        <color rgb="FF99FF66"/>
      </colorScale>
    </cfRule>
    <cfRule type="colorScale" priority="7">
      <colorScale>
        <cfvo type="num" val="2"/>
        <cfvo type="num" val="7.5"/>
        <color theme="9" tint="0.39997558519241921"/>
        <color rgb="FF99FF66"/>
      </colorScale>
    </cfRule>
  </conditionalFormatting>
  <conditionalFormatting sqref="L90">
    <cfRule type="colorScale" priority="529">
      <colorScale>
        <cfvo type="num" val="2"/>
        <cfvo type="num" val="7.5"/>
        <color theme="9" tint="0.39997558519241921"/>
        <color rgb="FF99FF66"/>
      </colorScale>
    </cfRule>
    <cfRule type="colorScale" priority="567">
      <colorScale>
        <cfvo type="num" val="2"/>
        <cfvo type="num" val="7.5"/>
        <color theme="9" tint="0.39997558519241921"/>
        <color rgb="FF99FF66"/>
      </colorScale>
    </cfRule>
  </conditionalFormatting>
  <conditionalFormatting sqref="L91">
    <cfRule type="colorScale" priority="12">
      <colorScale>
        <cfvo type="num" val="2"/>
        <cfvo type="num" val="7.5"/>
        <color theme="9" tint="0.39997558519241921"/>
        <color rgb="FF99FF66"/>
      </colorScale>
    </cfRule>
    <cfRule type="colorScale" priority="13">
      <colorScale>
        <cfvo type="num" val="2"/>
        <cfvo type="num" val="7.5"/>
        <color theme="9" tint="0.39997558519241921"/>
        <color rgb="FF99FF66"/>
      </colorScale>
    </cfRule>
  </conditionalFormatting>
  <conditionalFormatting sqref="L92">
    <cfRule type="colorScale" priority="130">
      <colorScale>
        <cfvo type="num" val="2"/>
        <cfvo type="num" val="7.5"/>
        <color theme="9" tint="0.39997558519241921"/>
        <color rgb="FF99FF66"/>
      </colorScale>
    </cfRule>
    <cfRule type="colorScale" priority="132">
      <colorScale>
        <cfvo type="num" val="2"/>
        <cfvo type="num" val="7.5"/>
        <color theme="9" tint="0.39997558519241921"/>
        <color rgb="FF99FF66"/>
      </colorScale>
    </cfRule>
    <cfRule type="colorScale" priority="138">
      <colorScale>
        <cfvo type="num" val="2"/>
        <cfvo type="num" val="7.5"/>
        <color theme="9" tint="0.39997558519241921"/>
        <color rgb="FF99FF66"/>
      </colorScale>
    </cfRule>
    <cfRule type="colorScale" priority="399">
      <colorScale>
        <cfvo type="num" val="2"/>
        <cfvo type="num" val="7.5"/>
        <color theme="9" tint="0.39997558519241921"/>
        <color rgb="FF99FF66"/>
      </colorScale>
    </cfRule>
    <cfRule type="colorScale" priority="401">
      <colorScale>
        <cfvo type="num" val="2"/>
        <cfvo type="num" val="7.5"/>
        <color theme="9" tint="0.39997558519241921"/>
        <color rgb="FF99FF66"/>
      </colorScale>
    </cfRule>
    <cfRule type="colorScale" priority="523">
      <colorScale>
        <cfvo type="num" val="2"/>
        <cfvo type="num" val="7.5"/>
        <color theme="9" tint="0.39997558519241921"/>
        <color rgb="FF99FF66"/>
      </colorScale>
    </cfRule>
    <cfRule type="colorScale" priority="562">
      <colorScale>
        <cfvo type="num" val="2"/>
        <cfvo type="num" val="7.5"/>
        <color theme="9" tint="0.39997558519241921"/>
        <color rgb="FF99FF66"/>
      </colorScale>
    </cfRule>
  </conditionalFormatting>
  <conditionalFormatting sqref="L93">
    <cfRule type="colorScale" priority="528">
      <colorScale>
        <cfvo type="num" val="2"/>
        <cfvo type="num" val="7.5"/>
        <color theme="9" tint="0.39997558519241921"/>
        <color rgb="FF99FF66"/>
      </colorScale>
    </cfRule>
    <cfRule type="colorScale" priority="566">
      <colorScale>
        <cfvo type="num" val="2"/>
        <cfvo type="num" val="7.5"/>
        <color theme="9" tint="0.39997558519241921"/>
        <color rgb="FF99FF66"/>
      </colorScale>
    </cfRule>
  </conditionalFormatting>
  <conditionalFormatting sqref="L94">
    <cfRule type="colorScale" priority="527">
      <colorScale>
        <cfvo type="num" val="2"/>
        <cfvo type="num" val="7.5"/>
        <color theme="9" tint="0.39997558519241921"/>
        <color rgb="FF99FF66"/>
      </colorScale>
    </cfRule>
    <cfRule type="colorScale" priority="565">
      <colorScale>
        <cfvo type="num" val="2"/>
        <cfvo type="num" val="7.5"/>
        <color theme="9" tint="0.39997558519241921"/>
        <color rgb="FF99FF66"/>
      </colorScale>
    </cfRule>
  </conditionalFormatting>
  <conditionalFormatting sqref="L95">
    <cfRule type="colorScale" priority="131">
      <colorScale>
        <cfvo type="num" val="2"/>
        <cfvo type="num" val="7.5"/>
        <color theme="9" tint="0.39997558519241921"/>
        <color rgb="FF99FF66"/>
      </colorScale>
    </cfRule>
    <cfRule type="colorScale" priority="133">
      <colorScale>
        <cfvo type="num" val="2"/>
        <cfvo type="num" val="7.5"/>
        <color theme="9" tint="0.39997558519241921"/>
        <color rgb="FF99FF66"/>
      </colorScale>
    </cfRule>
    <cfRule type="colorScale" priority="134">
      <colorScale>
        <cfvo type="num" val="2"/>
        <cfvo type="num" val="7.5"/>
        <color theme="9" tint="0.39997558519241921"/>
        <color rgb="FF99FF66"/>
      </colorScale>
    </cfRule>
    <cfRule type="colorScale" priority="139">
      <colorScale>
        <cfvo type="num" val="2"/>
        <cfvo type="num" val="7.5"/>
        <color theme="9" tint="0.39997558519241921"/>
        <color rgb="FF99FF66"/>
      </colorScale>
    </cfRule>
    <cfRule type="colorScale" priority="525">
      <colorScale>
        <cfvo type="num" val="2"/>
        <cfvo type="num" val="7.5"/>
        <color theme="9" tint="0.39997558519241921"/>
        <color rgb="FF99FF66"/>
      </colorScale>
    </cfRule>
    <cfRule type="colorScale" priority="563">
      <colorScale>
        <cfvo type="num" val="2"/>
        <cfvo type="num" val="7.5"/>
        <color theme="9" tint="0.39997558519241921"/>
        <color rgb="FF99FF66"/>
      </colorScale>
    </cfRule>
  </conditionalFormatting>
  <conditionalFormatting sqref="L96">
    <cfRule type="colorScale" priority="20">
      <colorScale>
        <cfvo type="num" val="2"/>
        <cfvo type="num" val="7.5"/>
        <color theme="9" tint="0.39997558519241921"/>
        <color rgb="FF99FF66"/>
      </colorScale>
    </cfRule>
    <cfRule type="colorScale" priority="21">
      <colorScale>
        <cfvo type="num" val="2"/>
        <cfvo type="num" val="7.5"/>
        <color theme="9" tint="0.39997558519241921"/>
        <color rgb="FF99FF66"/>
      </colorScale>
    </cfRule>
    <cfRule type="colorScale" priority="22">
      <colorScale>
        <cfvo type="num" val="2"/>
        <cfvo type="num" val="7.5"/>
        <color theme="9" tint="0.39997558519241921"/>
        <color rgb="FF99FF66"/>
      </colorScale>
    </cfRule>
    <cfRule type="colorScale" priority="23">
      <colorScale>
        <cfvo type="num" val="2"/>
        <cfvo type="num" val="7.5"/>
        <color theme="9" tint="0.39997558519241921"/>
        <color rgb="FF99FF66"/>
      </colorScale>
    </cfRule>
    <cfRule type="colorScale" priority="24">
      <colorScale>
        <cfvo type="num" val="2"/>
        <cfvo type="num" val="7.5"/>
        <color theme="9" tint="0.39997558519241921"/>
        <color rgb="FF99FF66"/>
      </colorScale>
    </cfRule>
    <cfRule type="colorScale" priority="25">
      <colorScale>
        <cfvo type="num" val="2"/>
        <cfvo type="num" val="7.5"/>
        <color theme="9" tint="0.39997558519241921"/>
        <color rgb="FF99FF66"/>
      </colorScale>
    </cfRule>
  </conditionalFormatting>
  <conditionalFormatting sqref="L106">
    <cfRule type="colorScale" priority="91">
      <colorScale>
        <cfvo type="num" val="2"/>
        <cfvo type="num" val="7.5"/>
        <color theme="9" tint="0.39997558519241921"/>
        <color rgb="FF99FF66"/>
      </colorScale>
    </cfRule>
    <cfRule type="colorScale" priority="93">
      <colorScale>
        <cfvo type="num" val="2"/>
        <cfvo type="num" val="7.5"/>
        <color theme="9" tint="0.39997558519241921"/>
        <color rgb="FF99FF66"/>
      </colorScale>
    </cfRule>
    <cfRule type="colorScale" priority="99">
      <colorScale>
        <cfvo type="num" val="2"/>
        <cfvo type="num" val="7.5"/>
        <color theme="9" tint="0.39997558519241921"/>
        <color rgb="FF99FF66"/>
      </colorScale>
    </cfRule>
    <cfRule type="colorScale" priority="102">
      <colorScale>
        <cfvo type="num" val="2"/>
        <cfvo type="num" val="7.5"/>
        <color theme="9" tint="0.39997558519241921"/>
        <color rgb="FF99FF66"/>
      </colorScale>
    </cfRule>
    <cfRule type="colorScale" priority="104">
      <colorScale>
        <cfvo type="num" val="2"/>
        <cfvo type="num" val="7.5"/>
        <color theme="9" tint="0.39997558519241921"/>
        <color rgb="FF99FF66"/>
      </colorScale>
    </cfRule>
    <cfRule type="colorScale" priority="105">
      <colorScale>
        <cfvo type="num" val="2"/>
        <cfvo type="num" val="7.5"/>
        <color theme="9" tint="0.39997558519241921"/>
        <color rgb="FF99FF66"/>
      </colorScale>
    </cfRule>
    <cfRule type="colorScale" priority="115">
      <colorScale>
        <cfvo type="num" val="2"/>
        <cfvo type="num" val="7.5"/>
        <color theme="9" tint="0.39997558519241921"/>
        <color rgb="FF99FF66"/>
      </colorScale>
    </cfRule>
  </conditionalFormatting>
  <conditionalFormatting sqref="L107">
    <cfRule type="colorScale" priority="43">
      <colorScale>
        <cfvo type="num" val="2"/>
        <cfvo type="num" val="7.5"/>
        <color theme="9" tint="0.39997558519241921"/>
        <color rgb="FF99FF66"/>
      </colorScale>
    </cfRule>
    <cfRule type="colorScale" priority="44">
      <colorScale>
        <cfvo type="num" val="2"/>
        <cfvo type="num" val="7.5"/>
        <color theme="9" tint="0.39997558519241921"/>
        <color rgb="FF99FF66"/>
      </colorScale>
    </cfRule>
    <cfRule type="colorScale" priority="45">
      <colorScale>
        <cfvo type="num" val="2"/>
        <cfvo type="num" val="7.5"/>
        <color theme="9" tint="0.39997558519241921"/>
        <color rgb="FF99FF66"/>
      </colorScale>
    </cfRule>
    <cfRule type="colorScale" priority="46">
      <colorScale>
        <cfvo type="num" val="2"/>
        <cfvo type="num" val="7.5"/>
        <color theme="9" tint="0.39997558519241921"/>
        <color rgb="FF99FF66"/>
      </colorScale>
    </cfRule>
    <cfRule type="colorScale" priority="47">
      <colorScale>
        <cfvo type="num" val="2"/>
        <cfvo type="num" val="7.5"/>
        <color theme="9" tint="0.39997558519241921"/>
        <color rgb="FF99FF66"/>
      </colorScale>
    </cfRule>
    <cfRule type="colorScale" priority="48">
      <colorScale>
        <cfvo type="num" val="2"/>
        <cfvo type="num" val="7.5"/>
        <color theme="9" tint="0.39997558519241921"/>
        <color rgb="FF99FF66"/>
      </colorScale>
    </cfRule>
    <cfRule type="colorScale" priority="49">
      <colorScale>
        <cfvo type="num" val="2"/>
        <cfvo type="num" val="7.5"/>
        <color theme="9" tint="0.39997558519241921"/>
        <color rgb="FF99FF66"/>
      </colorScale>
    </cfRule>
  </conditionalFormatting>
  <conditionalFormatting sqref="L108">
    <cfRule type="colorScale" priority="33">
      <colorScale>
        <cfvo type="num" val="2"/>
        <cfvo type="num" val="7.5"/>
        <color theme="9" tint="0.39997558519241921"/>
        <color rgb="FF99FF66"/>
      </colorScale>
    </cfRule>
    <cfRule type="colorScale" priority="34">
      <colorScale>
        <cfvo type="num" val="2"/>
        <cfvo type="num" val="7.5"/>
        <color theme="9" tint="0.39997558519241921"/>
        <color rgb="FF99FF66"/>
      </colorScale>
    </cfRule>
    <cfRule type="colorScale" priority="35">
      <colorScale>
        <cfvo type="num" val="2"/>
        <cfvo type="num" val="7.5"/>
        <color theme="9" tint="0.39997558519241921"/>
        <color rgb="FF99FF66"/>
      </colorScale>
    </cfRule>
    <cfRule type="colorScale" priority="36">
      <colorScale>
        <cfvo type="num" val="2"/>
        <cfvo type="num" val="7.5"/>
        <color theme="9" tint="0.39997558519241921"/>
        <color rgb="FF99FF66"/>
      </colorScale>
    </cfRule>
    <cfRule type="colorScale" priority="37">
      <colorScale>
        <cfvo type="num" val="2"/>
        <cfvo type="num" val="7.5"/>
        <color theme="9" tint="0.39997558519241921"/>
        <color rgb="FF99FF66"/>
      </colorScale>
    </cfRule>
    <cfRule type="colorScale" priority="38">
      <colorScale>
        <cfvo type="num" val="2"/>
        <cfvo type="num" val="7.5"/>
        <color theme="9" tint="0.39997558519241921"/>
        <color rgb="FF99FF66"/>
      </colorScale>
    </cfRule>
    <cfRule type="colorScale" priority="39">
      <colorScale>
        <cfvo type="num" val="2"/>
        <cfvo type="num" val="7.5"/>
        <color theme="9" tint="0.39997558519241921"/>
        <color rgb="FF99FF66"/>
      </colorScale>
    </cfRule>
  </conditionalFormatting>
  <conditionalFormatting sqref="L109">
    <cfRule type="colorScale" priority="92">
      <colorScale>
        <cfvo type="num" val="2"/>
        <cfvo type="num" val="7.5"/>
        <color theme="9" tint="0.39997558519241921"/>
        <color rgb="FF99FF66"/>
      </colorScale>
    </cfRule>
    <cfRule type="colorScale" priority="94">
      <colorScale>
        <cfvo type="num" val="2"/>
        <cfvo type="num" val="7.5"/>
        <color theme="9" tint="0.39997558519241921"/>
        <color rgb="FF99FF66"/>
      </colorScale>
    </cfRule>
    <cfRule type="colorScale" priority="95">
      <colorScale>
        <cfvo type="num" val="2"/>
        <cfvo type="num" val="7.5"/>
        <color theme="9" tint="0.39997558519241921"/>
        <color rgb="FF99FF66"/>
      </colorScale>
    </cfRule>
    <cfRule type="colorScale" priority="100">
      <colorScale>
        <cfvo type="num" val="2"/>
        <cfvo type="num" val="7.5"/>
        <color theme="9" tint="0.39997558519241921"/>
        <color rgb="FF99FF66"/>
      </colorScale>
    </cfRule>
    <cfRule type="colorScale" priority="107">
      <colorScale>
        <cfvo type="num" val="2"/>
        <cfvo type="num" val="7.5"/>
        <color theme="9" tint="0.39997558519241921"/>
        <color rgb="FF99FF66"/>
      </colorScale>
    </cfRule>
    <cfRule type="colorScale" priority="116">
      <colorScale>
        <cfvo type="num" val="2"/>
        <cfvo type="num" val="7.5"/>
        <color theme="9" tint="0.39997558519241921"/>
        <color rgb="FF99FF66"/>
      </colorScale>
    </cfRule>
  </conditionalFormatting>
  <conditionalFormatting sqref="L110">
    <cfRule type="colorScale" priority="108">
      <colorScale>
        <cfvo type="num" val="2"/>
        <cfvo type="num" val="7.5"/>
        <color theme="9" tint="0.39997558519241921"/>
        <color rgb="FF99FF66"/>
      </colorScale>
    </cfRule>
    <cfRule type="colorScale" priority="117">
      <colorScale>
        <cfvo type="num" val="2"/>
        <cfvo type="num" val="7.5"/>
        <color theme="9" tint="0.39997558519241921"/>
        <color rgb="FF99FF66"/>
      </colorScale>
    </cfRule>
  </conditionalFormatting>
  <conditionalFormatting sqref="L111">
    <cfRule type="colorScale" priority="70">
      <colorScale>
        <cfvo type="num" val="2"/>
        <cfvo type="num" val="7.5"/>
        <color theme="9" tint="0.39997558519241921"/>
        <color rgb="FF99FF66"/>
      </colorScale>
    </cfRule>
    <cfRule type="colorScale" priority="71">
      <colorScale>
        <cfvo type="num" val="2"/>
        <cfvo type="num" val="7.5"/>
        <color theme="9" tint="0.39997558519241921"/>
        <color rgb="FF99FF66"/>
      </colorScale>
    </cfRule>
  </conditionalFormatting>
  <conditionalFormatting sqref="L112">
    <cfRule type="colorScale" priority="110">
      <colorScale>
        <cfvo type="num" val="2"/>
        <cfvo type="num" val="7.5"/>
        <color theme="9" tint="0.39997558519241921"/>
        <color rgb="FF99FF66"/>
      </colorScale>
    </cfRule>
    <cfRule type="colorScale" priority="119">
      <colorScale>
        <cfvo type="num" val="2"/>
        <cfvo type="num" val="7.5"/>
        <color theme="9" tint="0.39997558519241921"/>
        <color rgb="FF99FF66"/>
      </colorScale>
    </cfRule>
  </conditionalFormatting>
  <conditionalFormatting sqref="L113">
    <cfRule type="colorScale" priority="10">
      <colorScale>
        <cfvo type="num" val="2"/>
        <cfvo type="num" val="7.5"/>
        <color theme="9" tint="0.39997558519241921"/>
        <color rgb="FF99FF66"/>
      </colorScale>
    </cfRule>
    <cfRule type="colorScale" priority="11">
      <colorScale>
        <cfvo type="num" val="2"/>
        <cfvo type="num" val="7.5"/>
        <color theme="9" tint="0.39997558519241921"/>
        <color rgb="FF99FF66"/>
      </colorScale>
    </cfRule>
  </conditionalFormatting>
  <conditionalFormatting sqref="L114">
    <cfRule type="colorScale" priority="64">
      <colorScale>
        <cfvo type="num" val="2"/>
        <cfvo type="num" val="7.5"/>
        <color theme="9" tint="0.39997558519241921"/>
        <color rgb="FF99FF66"/>
      </colorScale>
    </cfRule>
    <cfRule type="colorScale" priority="65">
      <colorScale>
        <cfvo type="num" val="2"/>
        <cfvo type="num" val="7.5"/>
        <color theme="9" tint="0.39997558519241921"/>
        <color rgb="FF99FF66"/>
      </colorScale>
    </cfRule>
  </conditionalFormatting>
  <conditionalFormatting sqref="L115">
    <cfRule type="colorScale" priority="66">
      <colorScale>
        <cfvo type="num" val="2"/>
        <cfvo type="num" val="7.5"/>
        <color theme="9" tint="0.39997558519241921"/>
        <color rgb="FF99FF66"/>
      </colorScale>
    </cfRule>
    <cfRule type="colorScale" priority="67">
      <colorScale>
        <cfvo type="num" val="2"/>
        <cfvo type="num" val="7.5"/>
        <color theme="9" tint="0.39997558519241921"/>
        <color rgb="FF99FF66"/>
      </colorScale>
    </cfRule>
  </conditionalFormatting>
  <conditionalFormatting sqref="O50 C100:C102 O100:O102">
    <cfRule type="cellIs" dxfId="81" priority="713" operator="between">
      <formula>4.75</formula>
      <formula>5.05</formula>
    </cfRule>
    <cfRule type="cellIs" dxfId="80" priority="714" operator="lessThan">
      <formula>4.75</formula>
    </cfRule>
    <cfRule type="cellIs" dxfId="79" priority="715" operator="greaterThan">
      <formula>5.05</formula>
    </cfRule>
  </conditionalFormatting>
  <conditionalFormatting sqref="O66">
    <cfRule type="cellIs" dxfId="78" priority="674" operator="between">
      <formula>4.75</formula>
      <formula>5.05</formula>
    </cfRule>
    <cfRule type="cellIs" dxfId="77" priority="675" operator="lessThan">
      <formula>4.75</formula>
    </cfRule>
    <cfRule type="cellIs" dxfId="76" priority="676" operator="greaterThan">
      <formula>5.05</formula>
    </cfRule>
  </conditionalFormatting>
  <conditionalFormatting sqref="O84">
    <cfRule type="cellIs" dxfId="75" priority="671" operator="between">
      <formula>4.75</formula>
      <formula>5.05</formula>
    </cfRule>
    <cfRule type="cellIs" dxfId="74" priority="672" operator="lessThan">
      <formula>4.75</formula>
    </cfRule>
    <cfRule type="cellIs" dxfId="73" priority="673" operator="greaterThan">
      <formula>5.05</formula>
    </cfRule>
  </conditionalFormatting>
  <conditionalFormatting sqref="O118">
    <cfRule type="cellIs" dxfId="72" priority="121" operator="between">
      <formula>4.75</formula>
      <formula>5.05</formula>
    </cfRule>
    <cfRule type="cellIs" dxfId="71" priority="122" operator="lessThan">
      <formula>4.75</formula>
    </cfRule>
    <cfRule type="cellIs" dxfId="70" priority="123" operator="greaterThan">
      <formula>5.05</formula>
    </cfRule>
  </conditionalFormatting>
  <conditionalFormatting sqref="S124:S126">
    <cfRule type="cellIs" dxfId="69" priority="17" operator="greaterThan">
      <formula>6</formula>
    </cfRule>
  </conditionalFormatting>
  <pageMargins left="0.22" right="0.12" top="0.49" bottom="0.17" header="0.3" footer="0.14000000000000001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V313"/>
  <sheetViews>
    <sheetView tabSelected="1" view="pageBreakPreview" zoomScaleNormal="100" zoomScaleSheetLayoutView="100" workbookViewId="0">
      <selection activeCell="BZ17" sqref="BZ17"/>
    </sheetView>
  </sheetViews>
  <sheetFormatPr defaultRowHeight="13.2" x14ac:dyDescent="0.25"/>
  <cols>
    <col min="1" max="9" width="4.33203125" customWidth="1"/>
    <col min="10" max="10" width="5" customWidth="1"/>
    <col min="11" max="22" width="4.33203125" customWidth="1"/>
    <col min="23" max="23" width="4.33203125" style="109" customWidth="1"/>
    <col min="24" max="24" width="4.33203125" style="109" hidden="1" customWidth="1"/>
    <col min="25" max="25" width="9.109375" style="109" hidden="1" customWidth="1"/>
    <col min="26" max="26" width="0.109375" style="109" customWidth="1"/>
    <col min="27" max="38" width="9.109375" style="109" hidden="1" customWidth="1"/>
    <col min="39" max="39" width="6" style="109" hidden="1" customWidth="1"/>
    <col min="40" max="49" width="9.109375" style="109" hidden="1" customWidth="1"/>
    <col min="50" max="50" width="0.109375" style="109" customWidth="1"/>
    <col min="51" max="51" width="0.6640625" style="109" hidden="1" customWidth="1"/>
    <col min="52" max="60" width="9.109375" style="109" hidden="1" customWidth="1"/>
    <col min="61" max="61" width="0.44140625" style="109" hidden="1" customWidth="1"/>
    <col min="62" max="70" width="9.109375" style="109" hidden="1" customWidth="1"/>
    <col min="71" max="71" width="1.5546875" style="109" hidden="1" customWidth="1"/>
    <col min="72" max="72" width="0.33203125" style="109" customWidth="1"/>
    <col min="73" max="73" width="9.109375" style="109" hidden="1" customWidth="1"/>
    <col min="74" max="74" width="8.88671875" style="109" hidden="1" customWidth="1"/>
  </cols>
  <sheetData>
    <row r="2" spans="1:23" ht="17.399999999999999" x14ac:dyDescent="0.3">
      <c r="A2" s="578"/>
      <c r="B2" s="109"/>
      <c r="C2" s="109"/>
      <c r="D2" s="109"/>
      <c r="E2" s="109"/>
      <c r="M2" s="534" t="s">
        <v>437</v>
      </c>
      <c r="Q2" s="534"/>
      <c r="R2" s="534"/>
      <c r="S2" s="534"/>
      <c r="T2" s="534"/>
      <c r="U2" s="534"/>
    </row>
    <row r="3" spans="1:23" ht="14.25" customHeight="1" x14ac:dyDescent="0.25">
      <c r="A3" s="634" t="s">
        <v>438</v>
      </c>
      <c r="B3" s="635"/>
      <c r="C3" s="635"/>
      <c r="D3" s="635"/>
      <c r="E3" s="636"/>
    </row>
    <row r="4" spans="1:23" x14ac:dyDescent="0.25">
      <c r="A4" s="637"/>
      <c r="B4" s="638"/>
      <c r="C4" s="638"/>
      <c r="D4" s="638"/>
      <c r="E4" s="639"/>
      <c r="F4" s="686"/>
      <c r="G4" s="686"/>
    </row>
    <row r="5" spans="1:23" x14ac:dyDescent="0.25">
      <c r="A5" s="559"/>
      <c r="B5" s="559"/>
      <c r="C5" s="559"/>
      <c r="D5" s="559"/>
      <c r="E5" s="559"/>
      <c r="F5" s="686"/>
      <c r="G5" s="686"/>
      <c r="H5" s="673" t="s">
        <v>334</v>
      </c>
      <c r="I5" s="673"/>
      <c r="J5" s="39" t="s">
        <v>337</v>
      </c>
      <c r="K5" s="673" t="s">
        <v>335</v>
      </c>
      <c r="L5" s="673"/>
      <c r="M5" s="39" t="s">
        <v>189</v>
      </c>
      <c r="R5" s="535" t="s">
        <v>430</v>
      </c>
    </row>
    <row r="6" spans="1:23" ht="12.75" customHeight="1" x14ac:dyDescent="0.25">
      <c r="A6" s="560"/>
      <c r="B6" s="560"/>
      <c r="C6" s="560"/>
      <c r="D6" s="560"/>
      <c r="E6" s="560"/>
      <c r="F6" s="706" t="s">
        <v>111</v>
      </c>
      <c r="G6" s="706"/>
      <c r="H6" s="512" t="s">
        <v>4</v>
      </c>
      <c r="I6" s="512" t="s">
        <v>6</v>
      </c>
      <c r="J6" s="551" t="s">
        <v>319</v>
      </c>
      <c r="K6" s="551" t="s">
        <v>4</v>
      </c>
      <c r="L6" s="512" t="s">
        <v>6</v>
      </c>
      <c r="M6" s="551" t="s">
        <v>190</v>
      </c>
      <c r="N6" s="698" t="s">
        <v>9</v>
      </c>
      <c r="O6" s="698"/>
      <c r="P6" s="698"/>
      <c r="Q6" s="511"/>
      <c r="R6" s="584" t="s">
        <v>424</v>
      </c>
      <c r="S6" s="584"/>
      <c r="T6" s="584"/>
      <c r="U6" s="584"/>
      <c r="V6" s="584"/>
      <c r="W6" s="562"/>
    </row>
    <row r="7" spans="1:23" ht="16.8" x14ac:dyDescent="0.3">
      <c r="A7" s="590" t="s">
        <v>377</v>
      </c>
      <c r="B7" s="591"/>
      <c r="C7" s="592"/>
      <c r="D7" s="592"/>
      <c r="E7" s="592"/>
      <c r="F7" s="692">
        <f t="shared" ref="F7" si="0">H7/(H7+I7)</f>
        <v>1</v>
      </c>
      <c r="G7" s="692"/>
      <c r="H7" s="593">
        <f>I182</f>
        <v>5</v>
      </c>
      <c r="I7" s="593">
        <f>J182</f>
        <v>0</v>
      </c>
      <c r="J7" s="594" t="s">
        <v>314</v>
      </c>
      <c r="K7" s="595">
        <f>N182</f>
        <v>16</v>
      </c>
      <c r="L7" s="595">
        <f>O182</f>
        <v>5</v>
      </c>
      <c r="M7" s="596">
        <f>H182</f>
        <v>3.9285714285714284</v>
      </c>
      <c r="N7" s="597" t="s">
        <v>402</v>
      </c>
      <c r="O7" s="598"/>
      <c r="P7" s="598"/>
      <c r="Q7" s="599"/>
      <c r="R7" s="697" t="s">
        <v>428</v>
      </c>
      <c r="S7" s="697"/>
      <c r="T7" s="697"/>
      <c r="U7" s="697"/>
      <c r="V7" s="697"/>
      <c r="W7" s="697"/>
    </row>
    <row r="8" spans="1:23" ht="15" x14ac:dyDescent="0.25">
      <c r="A8" s="705" t="s">
        <v>425</v>
      </c>
      <c r="B8" s="705"/>
      <c r="C8" s="705"/>
      <c r="D8" s="705"/>
      <c r="E8" s="705"/>
      <c r="F8" s="694">
        <f>H8/(H8+I8)</f>
        <v>1</v>
      </c>
      <c r="G8" s="694"/>
      <c r="H8" s="600">
        <f>I107</f>
        <v>5</v>
      </c>
      <c r="I8" s="600">
        <f>J107</f>
        <v>0</v>
      </c>
      <c r="J8" s="601" t="s">
        <v>314</v>
      </c>
      <c r="K8" s="602">
        <f>N107</f>
        <v>16</v>
      </c>
      <c r="L8" s="602">
        <f>O107</f>
        <v>6</v>
      </c>
      <c r="M8" s="603">
        <f>H107</f>
        <v>4.8888888888888893</v>
      </c>
      <c r="N8" s="707" t="s">
        <v>77</v>
      </c>
      <c r="O8" s="707"/>
      <c r="P8" s="707"/>
      <c r="Q8" s="707"/>
      <c r="R8" s="697" t="s">
        <v>326</v>
      </c>
      <c r="S8" s="697"/>
      <c r="T8" s="697"/>
      <c r="U8" s="697"/>
      <c r="V8" s="697"/>
      <c r="W8" s="697"/>
    </row>
    <row r="9" spans="1:23" ht="15" x14ac:dyDescent="0.25">
      <c r="A9" s="704" t="s">
        <v>260</v>
      </c>
      <c r="B9" s="704"/>
      <c r="C9" s="704"/>
      <c r="D9" s="704"/>
      <c r="E9" s="704"/>
      <c r="F9" s="692">
        <f t="shared" ref="F9" si="1">H9/(H9+I9)</f>
        <v>0.6</v>
      </c>
      <c r="G9" s="692"/>
      <c r="H9" s="604">
        <f>I163</f>
        <v>3</v>
      </c>
      <c r="I9" s="604">
        <f>J163</f>
        <v>2</v>
      </c>
      <c r="J9" s="605" t="s">
        <v>70</v>
      </c>
      <c r="K9" s="573">
        <f>N163</f>
        <v>13</v>
      </c>
      <c r="L9" s="573">
        <f>O163</f>
        <v>10</v>
      </c>
      <c r="M9" s="606">
        <f>H163</f>
        <v>4.4444444444444446</v>
      </c>
      <c r="N9" s="696" t="s">
        <v>342</v>
      </c>
      <c r="O9" s="696"/>
      <c r="P9" s="696"/>
      <c r="Q9" s="696"/>
      <c r="R9" s="700" t="s">
        <v>330</v>
      </c>
      <c r="S9" s="700"/>
      <c r="T9" s="700"/>
      <c r="U9" s="700"/>
      <c r="V9" s="700"/>
      <c r="W9" s="700"/>
    </row>
    <row r="10" spans="1:23" ht="15" x14ac:dyDescent="0.25">
      <c r="A10" s="704" t="s">
        <v>203</v>
      </c>
      <c r="B10" s="704"/>
      <c r="C10" s="704"/>
      <c r="D10" s="704"/>
      <c r="E10" s="704"/>
      <c r="F10" s="692">
        <f>H10/(H10+I10)</f>
        <v>0.6</v>
      </c>
      <c r="G10" s="692"/>
      <c r="H10" s="604">
        <f>I89</f>
        <v>3</v>
      </c>
      <c r="I10" s="604">
        <f>J89</f>
        <v>2</v>
      </c>
      <c r="J10" s="605" t="s">
        <v>70</v>
      </c>
      <c r="K10" s="573">
        <f>N89</f>
        <v>13</v>
      </c>
      <c r="L10" s="573">
        <f>O89</f>
        <v>12</v>
      </c>
      <c r="M10" s="606">
        <f>H89</f>
        <v>4.6111111111111107</v>
      </c>
      <c r="N10" s="696" t="s">
        <v>342</v>
      </c>
      <c r="O10" s="696"/>
      <c r="P10" s="696"/>
      <c r="Q10" s="696"/>
      <c r="R10" s="700" t="s">
        <v>431</v>
      </c>
      <c r="S10" s="700"/>
      <c r="T10" s="700"/>
      <c r="U10" s="700"/>
      <c r="V10" s="700"/>
      <c r="W10" s="700"/>
    </row>
    <row r="11" spans="1:23" ht="15" x14ac:dyDescent="0.25">
      <c r="A11" s="691" t="s">
        <v>198</v>
      </c>
      <c r="B11" s="691"/>
      <c r="C11" s="691"/>
      <c r="D11" s="691"/>
      <c r="E11" s="691"/>
      <c r="F11" s="694">
        <f>H11/(H11+I11)</f>
        <v>0.4</v>
      </c>
      <c r="G11" s="694"/>
      <c r="H11" s="607">
        <f>I126</f>
        <v>2</v>
      </c>
      <c r="I11" s="607">
        <f>J126</f>
        <v>3</v>
      </c>
      <c r="J11" s="608" t="s">
        <v>69</v>
      </c>
      <c r="K11" s="609">
        <f>N126</f>
        <v>12</v>
      </c>
      <c r="L11" s="609">
        <f>O126</f>
        <v>13</v>
      </c>
      <c r="M11" s="610">
        <f>H126</f>
        <v>4.8125</v>
      </c>
      <c r="N11" s="693" t="s">
        <v>427</v>
      </c>
      <c r="O11" s="693"/>
      <c r="P11" s="693"/>
      <c r="Q11" s="693"/>
      <c r="R11" s="695" t="s">
        <v>301</v>
      </c>
      <c r="S11" s="695"/>
      <c r="T11" s="695"/>
      <c r="U11" s="695"/>
      <c r="V11" s="695"/>
      <c r="W11" s="695"/>
    </row>
    <row r="12" spans="1:23" ht="15" x14ac:dyDescent="0.25">
      <c r="A12" s="691" t="s">
        <v>78</v>
      </c>
      <c r="B12" s="691"/>
      <c r="C12" s="691"/>
      <c r="D12" s="691"/>
      <c r="E12" s="691"/>
      <c r="F12" s="692">
        <f>H12/(H12+I12)</f>
        <v>0.4</v>
      </c>
      <c r="G12" s="692"/>
      <c r="H12" s="611">
        <f>I145</f>
        <v>2</v>
      </c>
      <c r="I12" s="611">
        <f>J145</f>
        <v>3</v>
      </c>
      <c r="J12" s="608" t="s">
        <v>69</v>
      </c>
      <c r="K12" s="609">
        <f>N145</f>
        <v>10</v>
      </c>
      <c r="L12" s="609">
        <f>O145</f>
        <v>13</v>
      </c>
      <c r="M12" s="610">
        <f>H145</f>
        <v>3.7222222222222223</v>
      </c>
      <c r="N12" s="699" t="s">
        <v>78</v>
      </c>
      <c r="O12" s="699"/>
      <c r="P12" s="699"/>
      <c r="Q12" s="699"/>
      <c r="R12" s="701" t="s">
        <v>432</v>
      </c>
      <c r="S12" s="701"/>
      <c r="T12" s="701"/>
      <c r="U12" s="701"/>
      <c r="V12" s="701"/>
      <c r="W12" s="701"/>
    </row>
    <row r="13" spans="1:23" ht="15" x14ac:dyDescent="0.25">
      <c r="A13" s="691" t="s">
        <v>338</v>
      </c>
      <c r="B13" s="691"/>
      <c r="C13" s="691"/>
      <c r="D13" s="691"/>
      <c r="E13" s="691"/>
      <c r="F13" s="692">
        <f>H13/(H13+I13)</f>
        <v>0</v>
      </c>
      <c r="G13" s="692"/>
      <c r="H13" s="611">
        <f>I71</f>
        <v>0</v>
      </c>
      <c r="I13" s="611">
        <f>J71</f>
        <v>5</v>
      </c>
      <c r="J13" s="608" t="s">
        <v>313</v>
      </c>
      <c r="K13" s="609">
        <f>N71</f>
        <v>5</v>
      </c>
      <c r="L13" s="609">
        <f>O71</f>
        <v>16</v>
      </c>
      <c r="M13" s="610">
        <f>H71</f>
        <v>5</v>
      </c>
      <c r="N13" s="699" t="s">
        <v>341</v>
      </c>
      <c r="O13" s="699"/>
      <c r="P13" s="699"/>
      <c r="Q13" s="699"/>
      <c r="R13" s="701" t="s">
        <v>429</v>
      </c>
      <c r="S13" s="701"/>
      <c r="T13" s="701"/>
      <c r="U13" s="701"/>
      <c r="V13" s="701"/>
      <c r="W13" s="701"/>
    </row>
    <row r="14" spans="1:23" ht="15" x14ac:dyDescent="0.25">
      <c r="A14" s="691" t="s">
        <v>395</v>
      </c>
      <c r="B14" s="691"/>
      <c r="C14" s="691"/>
      <c r="D14" s="691"/>
      <c r="E14" s="691"/>
      <c r="F14" s="692">
        <f>H14/(H14+I14)</f>
        <v>0</v>
      </c>
      <c r="G14" s="692"/>
      <c r="H14" s="611">
        <f>I51</f>
        <v>0</v>
      </c>
      <c r="I14" s="611">
        <f>J51</f>
        <v>5</v>
      </c>
      <c r="J14" s="608" t="s">
        <v>313</v>
      </c>
      <c r="K14" s="609">
        <f>N51</f>
        <v>6</v>
      </c>
      <c r="L14" s="609">
        <f>O51</f>
        <v>16</v>
      </c>
      <c r="M14" s="610">
        <f>H51</f>
        <v>5.0625</v>
      </c>
      <c r="N14" s="699" t="s">
        <v>342</v>
      </c>
      <c r="O14" s="699"/>
      <c r="P14" s="699"/>
      <c r="Q14" s="699"/>
      <c r="R14" s="695" t="s">
        <v>328</v>
      </c>
      <c r="S14" s="695"/>
      <c r="T14" s="695"/>
      <c r="U14" s="695"/>
      <c r="V14" s="695"/>
      <c r="W14" s="695"/>
    </row>
    <row r="15" spans="1:23" x14ac:dyDescent="0.25">
      <c r="A15" s="702"/>
      <c r="B15" s="702"/>
      <c r="C15" s="702"/>
      <c r="D15" s="702"/>
      <c r="E15" s="702"/>
      <c r="F15" s="673"/>
      <c r="G15" s="673"/>
      <c r="H15" s="564">
        <f>SUM(H7:H14)</f>
        <v>20</v>
      </c>
      <c r="I15" s="564">
        <f>SUM(I7:I14)</f>
        <v>20</v>
      </c>
      <c r="J15" s="123"/>
      <c r="K15" s="564">
        <f>SUM(K7:K14)</f>
        <v>91</v>
      </c>
      <c r="L15" s="564">
        <f>SUM(L7:L14)</f>
        <v>91</v>
      </c>
      <c r="M15" s="570">
        <f>AVERAGE(M7:M14)</f>
        <v>4.5587797619047619</v>
      </c>
      <c r="N15" s="673"/>
      <c r="O15" s="673"/>
      <c r="P15" s="673"/>
      <c r="Q15" s="673"/>
      <c r="R15" s="673"/>
      <c r="S15" s="673"/>
      <c r="T15" s="673"/>
      <c r="U15" s="673"/>
      <c r="V15" s="673"/>
      <c r="W15" s="673"/>
    </row>
    <row r="16" spans="1:23" x14ac:dyDescent="0.25">
      <c r="A16" s="577"/>
      <c r="B16" s="577"/>
      <c r="C16" s="577"/>
      <c r="D16" s="577"/>
      <c r="E16" s="577"/>
      <c r="F16" s="577"/>
      <c r="G16" s="577"/>
      <c r="H16" s="577"/>
      <c r="I16" s="577"/>
      <c r="J16" s="577"/>
      <c r="K16" s="577"/>
      <c r="L16" s="577"/>
      <c r="M16" s="577"/>
      <c r="N16" s="577"/>
      <c r="O16" s="577"/>
      <c r="P16" s="577"/>
      <c r="Q16" s="577"/>
      <c r="R16" s="577"/>
      <c r="S16" s="577"/>
      <c r="T16" s="577"/>
      <c r="U16" s="577"/>
      <c r="V16" s="577"/>
      <c r="W16" s="577"/>
    </row>
    <row r="17" spans="1:23" s="109" customFormat="1" x14ac:dyDescent="0.25">
      <c r="A17" s="579" t="s">
        <v>406</v>
      </c>
      <c r="B17" s="549"/>
      <c r="C17" s="549"/>
      <c r="D17" s="549"/>
      <c r="E17" s="549"/>
      <c r="F17" s="549"/>
      <c r="G17" s="549"/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</row>
    <row r="18" spans="1:23" x14ac:dyDescent="0.25">
      <c r="A18" s="579" t="s">
        <v>426</v>
      </c>
      <c r="B18" s="549"/>
      <c r="C18" s="549"/>
      <c r="D18" s="549"/>
      <c r="E18" s="549"/>
      <c r="F18" s="549"/>
      <c r="G18" s="549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</row>
    <row r="19" spans="1:23" x14ac:dyDescent="0.25">
      <c r="A19" s="577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0" spans="1:23" x14ac:dyDescent="0.25">
      <c r="A20" s="577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3" x14ac:dyDescent="0.25">
      <c r="A21" s="577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3" s="109" customFormat="1" x14ac:dyDescent="0.25">
      <c r="A22" s="577"/>
    </row>
    <row r="23" spans="1:23" s="109" customFormat="1" x14ac:dyDescent="0.25">
      <c r="A23" s="577"/>
    </row>
    <row r="24" spans="1:23" s="109" customFormat="1" x14ac:dyDescent="0.25">
      <c r="A24" s="577"/>
    </row>
    <row r="25" spans="1:23" s="109" customFormat="1" x14ac:dyDescent="0.25">
      <c r="A25" s="577"/>
    </row>
    <row r="26" spans="1:23" s="109" customFormat="1" x14ac:dyDescent="0.25">
      <c r="A26" s="577"/>
    </row>
    <row r="27" spans="1:23" x14ac:dyDescent="0.25">
      <c r="A27" s="703" t="s">
        <v>417</v>
      </c>
      <c r="B27" s="703"/>
      <c r="C27" s="703"/>
      <c r="D27" s="703"/>
      <c r="E27" s="703"/>
      <c r="F27" s="703"/>
      <c r="G27" s="703"/>
      <c r="H27" s="703"/>
      <c r="I27" s="703"/>
      <c r="J27" s="703"/>
      <c r="K27" s="703"/>
      <c r="L27" s="703"/>
      <c r="M27" s="703"/>
      <c r="N27" s="703"/>
      <c r="O27" s="703"/>
      <c r="P27" s="703"/>
      <c r="Q27" s="703"/>
      <c r="R27" s="703"/>
      <c r="S27" s="703"/>
      <c r="T27" s="703"/>
      <c r="U27" s="703"/>
      <c r="V27" s="703"/>
      <c r="W27" s="703"/>
    </row>
    <row r="28" spans="1:23" x14ac:dyDescent="0.25">
      <c r="A28" s="703" t="s">
        <v>381</v>
      </c>
      <c r="B28" s="703"/>
      <c r="C28" s="703"/>
      <c r="D28" s="703"/>
      <c r="E28" s="703"/>
      <c r="F28" s="703"/>
      <c r="G28" s="703"/>
      <c r="H28" s="703"/>
      <c r="I28" s="703"/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</row>
    <row r="29" spans="1:23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586"/>
    </row>
    <row r="30" spans="1:23" x14ac:dyDescent="0.25">
      <c r="A30" s="556" t="s">
        <v>376</v>
      </c>
      <c r="B30" s="542"/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586"/>
    </row>
    <row r="31" spans="1:23" x14ac:dyDescent="0.25">
      <c r="A31" s="556" t="s">
        <v>407</v>
      </c>
      <c r="B31" s="542"/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586"/>
    </row>
    <row r="32" spans="1:23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586"/>
    </row>
    <row r="33" spans="1:24" x14ac:dyDescent="0.25">
      <c r="P33" s="109"/>
      <c r="Q33" s="109"/>
      <c r="R33" s="109"/>
      <c r="S33" s="109"/>
      <c r="T33" s="109"/>
      <c r="U33" s="109"/>
      <c r="V33" s="109"/>
    </row>
    <row r="34" spans="1:24" ht="12.75" customHeight="1" x14ac:dyDescent="0.25">
      <c r="K34" s="686" t="s">
        <v>336</v>
      </c>
      <c r="L34" s="686"/>
      <c r="M34" s="686"/>
      <c r="P34" s="553"/>
      <c r="Q34" s="553"/>
      <c r="R34" s="679" t="s">
        <v>340</v>
      </c>
      <c r="S34" s="679"/>
      <c r="T34" s="679"/>
      <c r="U34" s="683" t="s">
        <v>414</v>
      </c>
      <c r="V34" s="683"/>
      <c r="W34" s="683"/>
      <c r="X34" s="520"/>
    </row>
    <row r="35" spans="1:24" ht="12.75" customHeight="1" x14ac:dyDescent="0.25">
      <c r="A35" s="559"/>
      <c r="B35" s="109"/>
      <c r="C35" s="109"/>
      <c r="D35" s="109"/>
      <c r="E35" s="109"/>
      <c r="F35" s="109"/>
      <c r="G35" s="109"/>
      <c r="H35" s="109"/>
      <c r="K35" s="686"/>
      <c r="L35" s="686"/>
      <c r="M35" s="686"/>
      <c r="P35" s="553"/>
      <c r="Q35" s="553"/>
      <c r="R35" s="679"/>
      <c r="S35" s="679"/>
      <c r="T35" s="679"/>
      <c r="U35" s="683"/>
      <c r="V35" s="683"/>
      <c r="W35" s="683"/>
      <c r="X35" s="520"/>
    </row>
    <row r="36" spans="1:24" ht="13.8" x14ac:dyDescent="0.25">
      <c r="A36" s="612" t="s">
        <v>272</v>
      </c>
      <c r="B36" s="587"/>
      <c r="C36" s="587"/>
      <c r="D36" s="587"/>
      <c r="E36" s="587"/>
      <c r="F36" s="587"/>
      <c r="G36" s="587"/>
      <c r="H36" s="587"/>
      <c r="K36" s="686"/>
      <c r="L36" s="686"/>
      <c r="M36" s="686"/>
      <c r="P36" s="553"/>
      <c r="Q36" s="553"/>
      <c r="R36" s="679"/>
      <c r="S36" s="679"/>
      <c r="T36" s="679"/>
      <c r="U36" s="683"/>
      <c r="V36" s="683"/>
      <c r="W36" s="683"/>
      <c r="X36" s="520"/>
    </row>
    <row r="37" spans="1:24" x14ac:dyDescent="0.25">
      <c r="A37" s="587"/>
      <c r="B37" s="708" t="s">
        <v>395</v>
      </c>
      <c r="C37" s="708"/>
      <c r="D37" s="708"/>
      <c r="E37" s="708"/>
      <c r="F37" s="708"/>
      <c r="G37" s="708"/>
      <c r="H37" s="708"/>
      <c r="I37" s="673" t="s">
        <v>334</v>
      </c>
      <c r="J37" s="673"/>
      <c r="K37" s="686"/>
      <c r="L37" s="686"/>
      <c r="M37" s="686"/>
      <c r="N37" s="673" t="s">
        <v>335</v>
      </c>
      <c r="O37" s="673"/>
      <c r="P37" s="688" t="s">
        <v>317</v>
      </c>
      <c r="Q37" s="688"/>
      <c r="R37" s="679"/>
      <c r="S37" s="679"/>
      <c r="T37" s="679"/>
      <c r="U37" s="683"/>
      <c r="V37" s="683"/>
      <c r="W37" s="683"/>
      <c r="X37" s="520"/>
    </row>
    <row r="38" spans="1:24" x14ac:dyDescent="0.25">
      <c r="A38" s="589" t="s">
        <v>190</v>
      </c>
      <c r="B38" s="709"/>
      <c r="C38" s="709"/>
      <c r="D38" s="709"/>
      <c r="E38" s="709"/>
      <c r="F38" s="709"/>
      <c r="G38" s="709"/>
      <c r="H38" s="709"/>
      <c r="I38" s="512" t="s">
        <v>4</v>
      </c>
      <c r="J38" s="512" t="s">
        <v>6</v>
      </c>
      <c r="K38" s="511"/>
      <c r="L38" s="511"/>
      <c r="M38" s="511"/>
      <c r="N38" s="512" t="s">
        <v>4</v>
      </c>
      <c r="O38" s="512" t="s">
        <v>6</v>
      </c>
      <c r="P38" s="689"/>
      <c r="Q38" s="689"/>
      <c r="R38" s="527"/>
      <c r="S38" s="557" t="s">
        <v>4</v>
      </c>
      <c r="T38" s="557" t="s">
        <v>6</v>
      </c>
      <c r="U38" s="521"/>
      <c r="V38" s="521" t="s">
        <v>4</v>
      </c>
      <c r="W38" s="521" t="s">
        <v>6</v>
      </c>
    </row>
    <row r="39" spans="1:24" x14ac:dyDescent="0.25">
      <c r="A39" s="259">
        <v>7.5</v>
      </c>
      <c r="B39" s="336" t="s">
        <v>412</v>
      </c>
      <c r="C39" s="524"/>
      <c r="D39" s="524"/>
      <c r="E39" s="524"/>
      <c r="F39" s="524"/>
      <c r="G39" s="524"/>
      <c r="H39" s="532"/>
      <c r="I39" s="518">
        <v>0</v>
      </c>
      <c r="J39" s="518">
        <v>1</v>
      </c>
      <c r="K39" s="514"/>
      <c r="L39" s="515">
        <f>SUM(I39+J39)</f>
        <v>1</v>
      </c>
      <c r="M39" s="514"/>
      <c r="N39" s="329">
        <v>2</v>
      </c>
      <c r="O39" s="329">
        <v>5</v>
      </c>
      <c r="P39" s="690">
        <f>(I39/L39)+((I39-J39)*0.01)</f>
        <v>-0.01</v>
      </c>
      <c r="Q39" s="690"/>
      <c r="R39" s="529"/>
      <c r="S39" s="568">
        <v>11</v>
      </c>
      <c r="T39" s="568">
        <v>4</v>
      </c>
      <c r="U39" s="523"/>
      <c r="V39" s="537">
        <v>0</v>
      </c>
      <c r="W39" s="537">
        <v>0</v>
      </c>
    </row>
    <row r="40" spans="1:24" x14ac:dyDescent="0.25">
      <c r="A40" s="259">
        <v>7.5</v>
      </c>
      <c r="B40" s="336" t="s">
        <v>219</v>
      </c>
      <c r="C40" s="524"/>
      <c r="D40" s="524"/>
      <c r="E40" s="524"/>
      <c r="F40" s="524"/>
      <c r="G40" s="524"/>
      <c r="H40" s="532"/>
      <c r="I40" s="518">
        <v>0</v>
      </c>
      <c r="J40" s="518">
        <v>0</v>
      </c>
      <c r="K40" s="514"/>
      <c r="L40" s="515">
        <f>SUM(I40+J40)</f>
        <v>0</v>
      </c>
      <c r="M40" s="514"/>
      <c r="N40" s="329">
        <v>0</v>
      </c>
      <c r="O40" s="329">
        <v>0</v>
      </c>
      <c r="P40" s="680" t="e">
        <f>(I40/L40)+((I40-J40)*0.01)</f>
        <v>#DIV/0!</v>
      </c>
      <c r="Q40" s="680"/>
      <c r="R40" s="529"/>
      <c r="S40" s="568">
        <v>15</v>
      </c>
      <c r="T40" s="568">
        <v>9</v>
      </c>
      <c r="U40" s="523"/>
      <c r="V40" s="537">
        <v>0</v>
      </c>
      <c r="W40" s="537">
        <v>0</v>
      </c>
    </row>
    <row r="41" spans="1:24" x14ac:dyDescent="0.25">
      <c r="A41" s="259">
        <v>6</v>
      </c>
      <c r="B41" s="336" t="s">
        <v>174</v>
      </c>
      <c r="C41" s="524"/>
      <c r="D41" s="524"/>
      <c r="E41" s="524"/>
      <c r="F41" s="524"/>
      <c r="G41" s="524"/>
      <c r="H41" s="532"/>
      <c r="I41" s="518">
        <v>0</v>
      </c>
      <c r="J41" s="518">
        <v>0</v>
      </c>
      <c r="K41" s="514"/>
      <c r="L41" s="515">
        <f>SUM(I41+J41)</f>
        <v>0</v>
      </c>
      <c r="M41" s="514"/>
      <c r="N41" s="329">
        <v>0</v>
      </c>
      <c r="O41" s="329">
        <v>0</v>
      </c>
      <c r="P41" s="682" t="e">
        <f>(I41/L41)+((I41-J41)*0.01)</f>
        <v>#DIV/0!</v>
      </c>
      <c r="Q41" s="682"/>
      <c r="R41" s="529"/>
      <c r="S41" s="568">
        <v>10</v>
      </c>
      <c r="T41" s="568">
        <v>12</v>
      </c>
      <c r="U41" s="523"/>
      <c r="V41" s="537">
        <v>2</v>
      </c>
      <c r="W41" s="537">
        <v>2</v>
      </c>
    </row>
    <row r="42" spans="1:24" x14ac:dyDescent="0.25">
      <c r="A42" s="259">
        <v>6</v>
      </c>
      <c r="B42" s="305" t="s">
        <v>193</v>
      </c>
      <c r="C42" s="155"/>
      <c r="D42" s="155"/>
      <c r="E42" s="155"/>
      <c r="F42" s="155"/>
      <c r="G42" s="155"/>
      <c r="H42" s="533"/>
      <c r="I42" s="543">
        <v>0</v>
      </c>
      <c r="J42" s="543">
        <v>0</v>
      </c>
      <c r="K42" s="544"/>
      <c r="L42" s="544">
        <f>SUM(I42+J42)</f>
        <v>0</v>
      </c>
      <c r="M42" s="544"/>
      <c r="N42" s="325">
        <v>0</v>
      </c>
      <c r="O42" s="325">
        <v>0</v>
      </c>
      <c r="P42" s="682" t="e">
        <f>(I42/L42)+((I42-J42)*0.01)</f>
        <v>#DIV/0!</v>
      </c>
      <c r="Q42" s="682"/>
      <c r="R42" s="538"/>
      <c r="S42" s="567">
        <v>5</v>
      </c>
      <c r="T42" s="567">
        <v>3</v>
      </c>
      <c r="U42" s="576"/>
      <c r="V42" s="545">
        <v>0</v>
      </c>
      <c r="W42" s="545">
        <v>0</v>
      </c>
    </row>
    <row r="43" spans="1:24" x14ac:dyDescent="0.25">
      <c r="A43" s="259">
        <v>4.5</v>
      </c>
      <c r="B43" s="327" t="s">
        <v>243</v>
      </c>
      <c r="C43" s="155"/>
      <c r="D43" s="524"/>
      <c r="E43" s="524"/>
      <c r="F43" s="524"/>
      <c r="G43" s="524"/>
      <c r="H43" s="532"/>
      <c r="I43" s="518">
        <v>0</v>
      </c>
      <c r="J43" s="518">
        <v>2</v>
      </c>
      <c r="K43" s="514"/>
      <c r="L43" s="515">
        <f t="shared" ref="L43:L44" si="2">SUM(I43+J43)</f>
        <v>2</v>
      </c>
      <c r="M43" s="514"/>
      <c r="N43" s="329">
        <v>2</v>
      </c>
      <c r="O43" s="329">
        <v>7</v>
      </c>
      <c r="P43" s="710">
        <f t="shared" ref="P43:P44" si="3">(I43/L43)+((I43-J43)*0.01)</f>
        <v>-0.02</v>
      </c>
      <c r="Q43" s="710"/>
      <c r="R43" s="529"/>
      <c r="S43" s="568">
        <v>15</v>
      </c>
      <c r="T43" s="568">
        <v>10</v>
      </c>
      <c r="U43" s="523"/>
      <c r="V43" s="537">
        <v>0</v>
      </c>
      <c r="W43" s="537">
        <v>2</v>
      </c>
    </row>
    <row r="44" spans="1:24" x14ac:dyDescent="0.25">
      <c r="A44" s="259">
        <v>3.5</v>
      </c>
      <c r="B44" s="103" t="s">
        <v>173</v>
      </c>
      <c r="C44" s="524"/>
      <c r="D44" s="524"/>
      <c r="E44" s="524"/>
      <c r="F44" s="524"/>
      <c r="G44" s="524"/>
      <c r="H44" s="532"/>
      <c r="I44" s="518">
        <v>0</v>
      </c>
      <c r="J44" s="518">
        <v>0</v>
      </c>
      <c r="K44" s="514"/>
      <c r="L44" s="515">
        <f t="shared" si="2"/>
        <v>0</v>
      </c>
      <c r="M44" s="514"/>
      <c r="N44" s="329">
        <v>0</v>
      </c>
      <c r="O44" s="329">
        <v>0</v>
      </c>
      <c r="P44" s="682" t="e">
        <f t="shared" si="3"/>
        <v>#DIV/0!</v>
      </c>
      <c r="Q44" s="682"/>
      <c r="R44" s="529"/>
      <c r="S44" s="568">
        <v>7</v>
      </c>
      <c r="T44" s="568">
        <v>6</v>
      </c>
      <c r="U44" s="523"/>
      <c r="V44" s="537">
        <v>0</v>
      </c>
      <c r="W44" s="537">
        <v>0</v>
      </c>
    </row>
    <row r="45" spans="1:24" x14ac:dyDescent="0.25">
      <c r="A45" s="259">
        <v>3</v>
      </c>
      <c r="B45" s="103" t="s">
        <v>176</v>
      </c>
      <c r="C45" s="524"/>
      <c r="D45" s="524"/>
      <c r="E45" s="524"/>
      <c r="F45" s="524"/>
      <c r="G45" s="524"/>
      <c r="H45" s="532"/>
      <c r="I45" s="518">
        <v>0</v>
      </c>
      <c r="J45" s="518">
        <v>1</v>
      </c>
      <c r="K45" s="514"/>
      <c r="L45" s="515">
        <f>SUM(I45+J45)</f>
        <v>1</v>
      </c>
      <c r="M45" s="514"/>
      <c r="N45" s="329">
        <v>1</v>
      </c>
      <c r="O45" s="329">
        <v>2</v>
      </c>
      <c r="P45" s="682">
        <f>(I45/L45)+((I45-J45)*0.01)</f>
        <v>-0.01</v>
      </c>
      <c r="Q45" s="682"/>
      <c r="R45" s="529"/>
      <c r="S45" s="568">
        <v>6</v>
      </c>
      <c r="T45" s="568">
        <v>7</v>
      </c>
      <c r="U45" s="523"/>
      <c r="V45" s="537">
        <v>0</v>
      </c>
      <c r="W45" s="537">
        <v>0</v>
      </c>
    </row>
    <row r="46" spans="1:24" x14ac:dyDescent="0.25">
      <c r="A46" s="259">
        <v>2.5</v>
      </c>
      <c r="B46" s="103" t="s">
        <v>172</v>
      </c>
      <c r="C46" s="524"/>
      <c r="D46" s="524"/>
      <c r="E46" s="524"/>
      <c r="F46" s="524"/>
      <c r="G46" s="524"/>
      <c r="H46" s="532"/>
      <c r="I46" s="518">
        <v>0</v>
      </c>
      <c r="J46" s="518">
        <v>1</v>
      </c>
      <c r="K46" s="514"/>
      <c r="L46" s="515">
        <f>SUM(I46+J46)</f>
        <v>1</v>
      </c>
      <c r="M46" s="514"/>
      <c r="N46" s="329">
        <v>1</v>
      </c>
      <c r="O46" s="329">
        <v>2</v>
      </c>
      <c r="P46" s="682">
        <f>(I46/L46)+((I46-J46)*0.01)</f>
        <v>-0.01</v>
      </c>
      <c r="Q46" s="682"/>
      <c r="R46" s="529"/>
      <c r="S46" s="568">
        <v>4</v>
      </c>
      <c r="T46" s="568">
        <v>7</v>
      </c>
      <c r="U46" s="523"/>
      <c r="V46" s="537">
        <v>0</v>
      </c>
      <c r="W46" s="537">
        <v>0</v>
      </c>
    </row>
    <row r="47" spans="1:24" x14ac:dyDescent="0.25">
      <c r="A47" s="550"/>
      <c r="H47" s="550"/>
    </row>
    <row r="48" spans="1:24" x14ac:dyDescent="0.25">
      <c r="A48" s="516"/>
      <c r="B48" s="411" t="s">
        <v>76</v>
      </c>
      <c r="C48" s="524"/>
      <c r="D48" s="524"/>
      <c r="E48" s="524"/>
      <c r="F48" s="524"/>
      <c r="G48" s="524"/>
      <c r="H48" s="532"/>
      <c r="I48" s="329"/>
      <c r="J48" s="329"/>
      <c r="K48" s="514"/>
      <c r="L48" s="515"/>
      <c r="M48" s="514"/>
      <c r="N48" s="329"/>
      <c r="O48" s="329"/>
      <c r="P48" s="552"/>
      <c r="Q48" s="552"/>
      <c r="R48" s="524"/>
      <c r="S48" s="524"/>
      <c r="T48" s="524"/>
      <c r="U48" s="524"/>
      <c r="V48" s="524"/>
      <c r="W48" s="524"/>
    </row>
    <row r="49" spans="1:23" x14ac:dyDescent="0.25">
      <c r="A49" s="516"/>
      <c r="B49" s="338" t="s">
        <v>106</v>
      </c>
      <c r="C49" s="514"/>
      <c r="D49" s="514"/>
      <c r="E49" s="514"/>
      <c r="F49" s="514"/>
      <c r="G49" s="514"/>
      <c r="H49" s="539"/>
      <c r="I49" s="514"/>
      <c r="J49" s="514"/>
      <c r="K49" s="514"/>
      <c r="L49" s="514"/>
      <c r="M49" s="514"/>
      <c r="N49" s="514"/>
      <c r="O49" s="514"/>
      <c r="P49" s="553"/>
      <c r="Q49" s="553"/>
      <c r="R49" s="109"/>
      <c r="S49" s="109"/>
      <c r="T49" s="109"/>
      <c r="U49" s="109"/>
      <c r="V49" s="109"/>
    </row>
    <row r="50" spans="1:23" x14ac:dyDescent="0.25">
      <c r="A50" s="516"/>
      <c r="B50" s="338" t="s">
        <v>158</v>
      </c>
      <c r="C50" s="514"/>
      <c r="D50" s="514"/>
      <c r="E50" s="514"/>
      <c r="F50" s="514"/>
      <c r="G50" s="514"/>
      <c r="H50" s="539"/>
      <c r="I50" s="514"/>
      <c r="J50" s="514"/>
      <c r="K50" s="514"/>
      <c r="L50" s="514"/>
      <c r="M50" s="514"/>
      <c r="N50" s="514"/>
      <c r="O50" s="514"/>
      <c r="P50" s="554"/>
      <c r="Q50" s="554"/>
      <c r="R50" s="514"/>
      <c r="S50" s="514"/>
      <c r="T50" s="514"/>
      <c r="U50" s="514"/>
      <c r="V50" s="514"/>
      <c r="W50" s="524"/>
    </row>
    <row r="51" spans="1:23" x14ac:dyDescent="0.25">
      <c r="A51" s="681" t="s">
        <v>339</v>
      </c>
      <c r="B51" s="681"/>
      <c r="C51" s="681"/>
      <c r="D51" s="681"/>
      <c r="E51" s="681"/>
      <c r="F51" s="681"/>
      <c r="G51" s="681"/>
      <c r="H51" s="571">
        <f>AVERAGE(A39:A50)</f>
        <v>5.0625</v>
      </c>
      <c r="I51" s="11">
        <f>SUM(I39:I50)</f>
        <v>0</v>
      </c>
      <c r="J51" s="11">
        <f>SUM(J39:J50)</f>
        <v>5</v>
      </c>
      <c r="K51" s="40"/>
      <c r="L51" s="11">
        <f>SUM(L39:L50)</f>
        <v>5</v>
      </c>
      <c r="N51" s="11">
        <f>SUM(N39:N50)</f>
        <v>6</v>
      </c>
      <c r="O51" s="11">
        <f>SUM(O39:O50)</f>
        <v>16</v>
      </c>
      <c r="P51" s="555"/>
      <c r="Q51" s="555"/>
    </row>
    <row r="54" spans="1:23" x14ac:dyDescent="0.25">
      <c r="K54" s="686" t="s">
        <v>336</v>
      </c>
      <c r="L54" s="686"/>
      <c r="M54" s="686"/>
      <c r="P54" s="553"/>
      <c r="Q54" s="553"/>
      <c r="R54" s="679" t="s">
        <v>340</v>
      </c>
      <c r="S54" s="679"/>
      <c r="T54" s="679"/>
      <c r="U54" s="683" t="s">
        <v>414</v>
      </c>
      <c r="V54" s="683"/>
      <c r="W54" s="683"/>
    </row>
    <row r="55" spans="1:23" x14ac:dyDescent="0.25">
      <c r="A55" s="559"/>
      <c r="B55" s="109"/>
      <c r="C55" s="109"/>
      <c r="D55" s="109"/>
      <c r="E55" s="109"/>
      <c r="F55" s="109"/>
      <c r="G55" s="109"/>
      <c r="H55" s="109"/>
      <c r="K55" s="686"/>
      <c r="L55" s="686"/>
      <c r="M55" s="686"/>
      <c r="P55" s="553"/>
      <c r="Q55" s="553"/>
      <c r="R55" s="679"/>
      <c r="S55" s="679"/>
      <c r="T55" s="679"/>
      <c r="U55" s="683"/>
      <c r="V55" s="683"/>
      <c r="W55" s="683"/>
    </row>
    <row r="56" spans="1:23" x14ac:dyDescent="0.25">
      <c r="A56" s="588" t="s">
        <v>272</v>
      </c>
      <c r="B56" s="587"/>
      <c r="C56" s="587"/>
      <c r="D56" s="587"/>
      <c r="E56" s="587"/>
      <c r="F56" s="587"/>
      <c r="G56" s="587"/>
      <c r="H56" s="587"/>
      <c r="K56" s="686"/>
      <c r="L56" s="686"/>
      <c r="M56" s="686"/>
      <c r="P56" s="553"/>
      <c r="Q56" s="553"/>
      <c r="R56" s="679"/>
      <c r="S56" s="679"/>
      <c r="T56" s="679"/>
      <c r="U56" s="683"/>
      <c r="V56" s="683"/>
      <c r="W56" s="683"/>
    </row>
    <row r="57" spans="1:23" x14ac:dyDescent="0.25">
      <c r="A57" s="587"/>
      <c r="B57" s="708" t="s">
        <v>338</v>
      </c>
      <c r="C57" s="708"/>
      <c r="D57" s="708"/>
      <c r="E57" s="708"/>
      <c r="F57" s="708"/>
      <c r="G57" s="708"/>
      <c r="H57" s="708"/>
      <c r="I57" s="673" t="s">
        <v>334</v>
      </c>
      <c r="J57" s="673"/>
      <c r="K57" s="686"/>
      <c r="L57" s="686"/>
      <c r="M57" s="686"/>
      <c r="N57" s="673" t="s">
        <v>335</v>
      </c>
      <c r="O57" s="673"/>
      <c r="P57" s="688" t="s">
        <v>317</v>
      </c>
      <c r="Q57" s="688"/>
      <c r="R57" s="679"/>
      <c r="S57" s="679"/>
      <c r="T57" s="679"/>
      <c r="U57" s="683"/>
      <c r="V57" s="683"/>
      <c r="W57" s="683"/>
    </row>
    <row r="58" spans="1:23" x14ac:dyDescent="0.25">
      <c r="A58" s="589" t="s">
        <v>190</v>
      </c>
      <c r="B58" s="709"/>
      <c r="C58" s="709"/>
      <c r="D58" s="709"/>
      <c r="E58" s="709"/>
      <c r="F58" s="709"/>
      <c r="G58" s="709"/>
      <c r="H58" s="709"/>
      <c r="I58" s="512" t="s">
        <v>4</v>
      </c>
      <c r="J58" s="512" t="s">
        <v>6</v>
      </c>
      <c r="K58" s="511"/>
      <c r="L58" s="511"/>
      <c r="M58" s="511"/>
      <c r="N58" s="512" t="s">
        <v>4</v>
      </c>
      <c r="O58" s="512" t="s">
        <v>6</v>
      </c>
      <c r="P58" s="689"/>
      <c r="Q58" s="689"/>
      <c r="R58" s="527"/>
      <c r="S58" s="557" t="s">
        <v>4</v>
      </c>
      <c r="T58" s="557" t="s">
        <v>6</v>
      </c>
      <c r="U58" s="521"/>
      <c r="V58" s="521" t="s">
        <v>4</v>
      </c>
      <c r="W58" s="521" t="s">
        <v>6</v>
      </c>
    </row>
    <row r="59" spans="1:23" x14ac:dyDescent="0.25">
      <c r="A59" s="525">
        <v>7</v>
      </c>
      <c r="B59" s="546" t="s">
        <v>391</v>
      </c>
      <c r="C59" s="546"/>
      <c r="D59" s="546"/>
      <c r="E59" s="546"/>
      <c r="F59" s="546"/>
      <c r="G59" s="546"/>
      <c r="H59" s="565"/>
      <c r="I59" s="517">
        <v>0</v>
      </c>
      <c r="J59" s="517">
        <v>0</v>
      </c>
      <c r="K59" s="546"/>
      <c r="L59" s="513">
        <f t="shared" ref="L59:L68" si="4">SUM(I59+J59)</f>
        <v>0</v>
      </c>
      <c r="M59" s="546"/>
      <c r="N59" s="519">
        <v>0</v>
      </c>
      <c r="O59" s="519">
        <v>0</v>
      </c>
      <c r="P59" s="690" t="e">
        <f t="shared" ref="P59:P67" si="5">(I59/L59)+((I59-J59)*0.01)</f>
        <v>#DIV/0!</v>
      </c>
      <c r="Q59" s="690"/>
      <c r="R59" s="528"/>
      <c r="S59" s="558">
        <v>7</v>
      </c>
      <c r="T59" s="558">
        <v>4</v>
      </c>
      <c r="U59" s="522"/>
      <c r="V59" s="536">
        <v>1</v>
      </c>
      <c r="W59" s="536">
        <v>1</v>
      </c>
    </row>
    <row r="60" spans="1:23" x14ac:dyDescent="0.25">
      <c r="A60" s="259">
        <v>6</v>
      </c>
      <c r="B60" s="411" t="s">
        <v>380</v>
      </c>
      <c r="C60" s="514"/>
      <c r="D60" s="514"/>
      <c r="H60" s="550"/>
      <c r="I60" s="547">
        <v>0</v>
      </c>
      <c r="J60" s="547">
        <v>1</v>
      </c>
      <c r="L60" s="39">
        <f t="shared" ref="L60:L64" si="6">SUM(I60+J60)</f>
        <v>1</v>
      </c>
      <c r="N60" s="11">
        <v>4</v>
      </c>
      <c r="O60" s="11">
        <v>5</v>
      </c>
      <c r="P60" s="682">
        <f t="shared" ref="P60:P64" si="7">(I60/L60)+((I60-J60)*0.01)</f>
        <v>-0.01</v>
      </c>
      <c r="Q60" s="682"/>
      <c r="R60" s="549"/>
      <c r="S60" s="569">
        <v>5</v>
      </c>
      <c r="T60" s="569">
        <v>6</v>
      </c>
      <c r="U60" s="373"/>
      <c r="V60" s="548">
        <v>2</v>
      </c>
      <c r="W60" s="548">
        <v>0</v>
      </c>
    </row>
    <row r="61" spans="1:23" x14ac:dyDescent="0.25">
      <c r="A61" s="259">
        <v>6</v>
      </c>
      <c r="B61" s="411" t="s">
        <v>416</v>
      </c>
      <c r="C61" s="524"/>
      <c r="D61" s="524"/>
      <c r="E61" s="524"/>
      <c r="F61" s="524"/>
      <c r="G61" s="524"/>
      <c r="H61" s="532"/>
      <c r="I61" s="518">
        <v>0</v>
      </c>
      <c r="J61" s="518">
        <v>0</v>
      </c>
      <c r="K61" s="514"/>
      <c r="L61" s="515">
        <f>SUM(I61+J61)</f>
        <v>0</v>
      </c>
      <c r="M61" s="514"/>
      <c r="N61" s="329">
        <v>0</v>
      </c>
      <c r="O61" s="329">
        <v>0</v>
      </c>
      <c r="P61" s="682" t="e">
        <f>(I61/L61)+((I61-J61)*0.01)</f>
        <v>#DIV/0!</v>
      </c>
      <c r="Q61" s="682"/>
      <c r="R61" s="529"/>
      <c r="S61" s="568">
        <v>6</v>
      </c>
      <c r="T61" s="568">
        <v>5</v>
      </c>
      <c r="U61" s="523"/>
      <c r="V61" s="537">
        <v>0</v>
      </c>
      <c r="W61" s="537">
        <v>0</v>
      </c>
    </row>
    <row r="62" spans="1:23" x14ac:dyDescent="0.25">
      <c r="A62" s="271">
        <v>5.5</v>
      </c>
      <c r="B62" s="327" t="s">
        <v>256</v>
      </c>
      <c r="C62" s="155"/>
      <c r="D62" s="155"/>
      <c r="E62" s="155"/>
      <c r="F62" s="155"/>
      <c r="G62" s="155"/>
      <c r="H62" s="533"/>
      <c r="I62" s="543">
        <v>0</v>
      </c>
      <c r="J62" s="543">
        <v>2</v>
      </c>
      <c r="K62" s="326"/>
      <c r="L62" s="544">
        <f t="shared" si="6"/>
        <v>2</v>
      </c>
      <c r="M62" s="326"/>
      <c r="N62" s="325">
        <v>0</v>
      </c>
      <c r="O62" s="325">
        <v>6</v>
      </c>
      <c r="P62" s="680">
        <f t="shared" si="7"/>
        <v>-0.02</v>
      </c>
      <c r="Q62" s="680"/>
      <c r="R62" s="538"/>
      <c r="S62" s="567">
        <v>4</v>
      </c>
      <c r="T62" s="567">
        <v>7</v>
      </c>
      <c r="U62" s="576"/>
      <c r="V62" s="545">
        <v>2</v>
      </c>
      <c r="W62" s="545">
        <v>3</v>
      </c>
    </row>
    <row r="63" spans="1:23" x14ac:dyDescent="0.25">
      <c r="A63" s="259">
        <v>5.5</v>
      </c>
      <c r="B63" s="103" t="s">
        <v>161</v>
      </c>
      <c r="C63" s="155"/>
      <c r="D63" s="155"/>
      <c r="E63" s="524"/>
      <c r="F63" s="524"/>
      <c r="G63" s="524"/>
      <c r="H63" s="532"/>
      <c r="I63" s="518">
        <v>0</v>
      </c>
      <c r="J63" s="518">
        <v>0</v>
      </c>
      <c r="K63" s="514"/>
      <c r="L63" s="515">
        <f>SUM(I63+J63)</f>
        <v>0</v>
      </c>
      <c r="M63" s="514"/>
      <c r="N63" s="329">
        <v>0</v>
      </c>
      <c r="O63" s="329">
        <v>0</v>
      </c>
      <c r="P63" s="682" t="e">
        <f>(I63/L63)+((I63-J63)*0.01)</f>
        <v>#DIV/0!</v>
      </c>
      <c r="Q63" s="682"/>
      <c r="R63" s="529"/>
      <c r="S63" s="568">
        <v>3</v>
      </c>
      <c r="T63" s="568">
        <v>1</v>
      </c>
      <c r="U63" s="523"/>
      <c r="V63" s="537">
        <v>0</v>
      </c>
      <c r="W63" s="537">
        <v>3</v>
      </c>
    </row>
    <row r="64" spans="1:23" x14ac:dyDescent="0.25">
      <c r="A64" s="259">
        <v>5</v>
      </c>
      <c r="B64" s="103" t="s">
        <v>210</v>
      </c>
      <c r="C64" s="524"/>
      <c r="D64" s="524"/>
      <c r="E64" s="524"/>
      <c r="F64" s="524"/>
      <c r="G64" s="524"/>
      <c r="H64" s="532"/>
      <c r="I64" s="518">
        <v>0</v>
      </c>
      <c r="J64" s="518">
        <v>0</v>
      </c>
      <c r="K64" s="514"/>
      <c r="L64" s="515">
        <f t="shared" si="6"/>
        <v>0</v>
      </c>
      <c r="M64" s="514"/>
      <c r="N64" s="329">
        <v>0</v>
      </c>
      <c r="O64" s="329">
        <v>0</v>
      </c>
      <c r="P64" s="682" t="e">
        <f t="shared" si="7"/>
        <v>#DIV/0!</v>
      </c>
      <c r="Q64" s="682"/>
      <c r="R64" s="529"/>
      <c r="S64" s="568">
        <v>1</v>
      </c>
      <c r="T64" s="568">
        <v>2</v>
      </c>
      <c r="U64" s="523"/>
      <c r="V64" s="537">
        <v>0</v>
      </c>
      <c r="W64" s="537">
        <v>2</v>
      </c>
    </row>
    <row r="65" spans="1:23" x14ac:dyDescent="0.25">
      <c r="A65" s="259">
        <v>4</v>
      </c>
      <c r="B65" s="411" t="s">
        <v>194</v>
      </c>
      <c r="C65" s="514"/>
      <c r="D65" s="514"/>
      <c r="E65" s="514"/>
      <c r="F65" s="514"/>
      <c r="G65" s="514"/>
      <c r="H65" s="539"/>
      <c r="I65" s="547">
        <v>0</v>
      </c>
      <c r="J65" s="547">
        <v>1</v>
      </c>
      <c r="L65" s="39">
        <f>SUM(I65+J65)</f>
        <v>1</v>
      </c>
      <c r="N65" s="11">
        <v>1</v>
      </c>
      <c r="O65" s="11">
        <v>3</v>
      </c>
      <c r="P65" s="680">
        <f>(I65/L65)+((I65-J65)*0.01)</f>
        <v>-0.01</v>
      </c>
      <c r="Q65" s="680"/>
      <c r="R65" s="549"/>
      <c r="S65" s="574">
        <v>5</v>
      </c>
      <c r="T65" s="574">
        <v>7</v>
      </c>
      <c r="U65" s="548"/>
      <c r="V65" s="548">
        <v>0</v>
      </c>
      <c r="W65" s="548">
        <v>2</v>
      </c>
    </row>
    <row r="66" spans="1:23" x14ac:dyDescent="0.25">
      <c r="A66" s="259">
        <v>3.5</v>
      </c>
      <c r="B66" s="305" t="s">
        <v>435</v>
      </c>
      <c r="C66" s="155"/>
      <c r="D66" s="524"/>
      <c r="E66" s="524"/>
      <c r="F66" s="514"/>
      <c r="G66" s="514"/>
      <c r="H66" s="539"/>
      <c r="I66" s="518">
        <v>0</v>
      </c>
      <c r="J66" s="518">
        <v>1</v>
      </c>
      <c r="K66" s="514"/>
      <c r="L66" s="515">
        <f>SUM(I66+J66)</f>
        <v>1</v>
      </c>
      <c r="M66" s="514"/>
      <c r="N66" s="329">
        <v>0</v>
      </c>
      <c r="O66" s="329">
        <v>2</v>
      </c>
      <c r="P66" s="682">
        <f>(I66/L66)+((I66-J66)*0.01)</f>
        <v>-0.01</v>
      </c>
      <c r="Q66" s="682"/>
      <c r="R66" s="529"/>
      <c r="S66" s="568">
        <v>0</v>
      </c>
      <c r="T66" s="568">
        <v>0</v>
      </c>
      <c r="U66" s="523"/>
      <c r="V66" s="537">
        <v>0</v>
      </c>
      <c r="W66" s="537">
        <v>0</v>
      </c>
    </row>
    <row r="67" spans="1:23" x14ac:dyDescent="0.25">
      <c r="A67" s="259">
        <v>2.5</v>
      </c>
      <c r="B67" s="103" t="s">
        <v>411</v>
      </c>
      <c r="C67" s="155"/>
      <c r="D67" s="155"/>
      <c r="E67" s="155"/>
      <c r="F67" s="155"/>
      <c r="G67" s="155"/>
      <c r="H67" s="533"/>
      <c r="I67" s="518">
        <v>0</v>
      </c>
      <c r="J67" s="518">
        <v>0</v>
      </c>
      <c r="K67" s="514"/>
      <c r="L67" s="515">
        <f t="shared" si="4"/>
        <v>0</v>
      </c>
      <c r="M67" s="514"/>
      <c r="N67" s="329">
        <v>0</v>
      </c>
      <c r="O67" s="329">
        <v>0</v>
      </c>
      <c r="P67" s="680" t="e">
        <f t="shared" si="5"/>
        <v>#DIV/0!</v>
      </c>
      <c r="Q67" s="680"/>
      <c r="R67" s="529"/>
      <c r="S67" s="568">
        <v>1</v>
      </c>
      <c r="T67" s="568">
        <v>7</v>
      </c>
      <c r="U67" s="523"/>
      <c r="V67" s="537">
        <v>0</v>
      </c>
      <c r="W67" s="537">
        <v>0</v>
      </c>
    </row>
    <row r="68" spans="1:23" x14ac:dyDescent="0.25">
      <c r="A68" s="516"/>
      <c r="B68" s="524" t="s">
        <v>76</v>
      </c>
      <c r="C68" s="524"/>
      <c r="D68" s="524"/>
      <c r="E68" s="524"/>
      <c r="F68" s="524"/>
      <c r="G68" s="524"/>
      <c r="H68" s="532"/>
      <c r="I68" s="518">
        <v>0</v>
      </c>
      <c r="J68" s="518">
        <v>0</v>
      </c>
      <c r="K68" s="514"/>
      <c r="L68" s="515">
        <f t="shared" si="4"/>
        <v>0</v>
      </c>
      <c r="M68" s="514"/>
      <c r="N68" s="329">
        <v>0</v>
      </c>
      <c r="O68" s="329">
        <v>0</v>
      </c>
      <c r="P68" s="552"/>
      <c r="Q68" s="552"/>
      <c r="R68" s="524"/>
      <c r="S68" s="524"/>
      <c r="T68" s="524"/>
      <c r="U68" s="524"/>
      <c r="V68" s="524"/>
      <c r="W68" s="524"/>
    </row>
    <row r="69" spans="1:23" x14ac:dyDescent="0.25">
      <c r="A69" s="516"/>
      <c r="B69" s="514" t="s">
        <v>106</v>
      </c>
      <c r="C69" s="514"/>
      <c r="D69" s="514"/>
      <c r="E69" s="514"/>
      <c r="F69" s="514"/>
      <c r="G69" s="514"/>
      <c r="H69" s="539"/>
      <c r="I69" s="514"/>
      <c r="J69" s="514"/>
      <c r="K69" s="514"/>
      <c r="L69" s="514"/>
      <c r="M69" s="514"/>
      <c r="N69" s="514"/>
      <c r="O69" s="514"/>
      <c r="P69" s="553"/>
      <c r="Q69" s="553"/>
      <c r="R69" s="109"/>
      <c r="S69" s="109"/>
      <c r="T69" s="109"/>
      <c r="U69" s="109"/>
      <c r="V69" s="109"/>
    </row>
    <row r="70" spans="1:23" x14ac:dyDescent="0.25">
      <c r="A70" s="516"/>
      <c r="B70" s="514" t="s">
        <v>158</v>
      </c>
      <c r="C70" s="514"/>
      <c r="D70" s="514"/>
      <c r="E70" s="514"/>
      <c r="F70" s="514"/>
      <c r="G70" s="514"/>
      <c r="H70" s="539"/>
      <c r="I70" s="514"/>
      <c r="J70" s="514"/>
      <c r="K70" s="514"/>
      <c r="L70" s="514"/>
      <c r="M70" s="514"/>
      <c r="N70" s="514"/>
      <c r="O70" s="514"/>
      <c r="P70" s="554"/>
      <c r="Q70" s="554"/>
      <c r="R70" s="514"/>
      <c r="S70" s="514"/>
      <c r="T70" s="514"/>
      <c r="U70" s="514"/>
      <c r="V70" s="514"/>
      <c r="W70" s="524"/>
    </row>
    <row r="71" spans="1:23" x14ac:dyDescent="0.25">
      <c r="A71" s="687" t="s">
        <v>339</v>
      </c>
      <c r="B71" s="687"/>
      <c r="C71" s="687"/>
      <c r="D71" s="687"/>
      <c r="E71" s="687"/>
      <c r="F71" s="687"/>
      <c r="G71" s="687"/>
      <c r="H71" s="572">
        <f>AVERAGE(A59:A70)</f>
        <v>5</v>
      </c>
      <c r="I71" s="563">
        <f>SUM(I59:I70)</f>
        <v>0</v>
      </c>
      <c r="J71" s="563">
        <f>SUM(J59:J70)</f>
        <v>5</v>
      </c>
      <c r="K71" s="40"/>
      <c r="L71" s="11">
        <f>SUM(L61:L70)</f>
        <v>4</v>
      </c>
      <c r="N71" s="11">
        <f>SUM(N59:N70)</f>
        <v>5</v>
      </c>
      <c r="O71" s="11">
        <f>SUM(O59:O70)</f>
        <v>16</v>
      </c>
      <c r="P71" s="555"/>
      <c r="Q71" s="555"/>
    </row>
    <row r="72" spans="1:23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686" t="s">
        <v>336</v>
      </c>
      <c r="L72" s="686"/>
      <c r="M72" s="686"/>
      <c r="P72" s="553"/>
      <c r="Q72" s="553"/>
      <c r="R72" s="679" t="s">
        <v>340</v>
      </c>
      <c r="S72" s="679"/>
      <c r="T72" s="679"/>
      <c r="U72" s="683" t="s">
        <v>414</v>
      </c>
      <c r="V72" s="683"/>
      <c r="W72" s="683"/>
    </row>
    <row r="73" spans="1:23" x14ac:dyDescent="0.25">
      <c r="A73" s="109"/>
      <c r="B73" s="109"/>
      <c r="C73" s="109"/>
      <c r="D73" s="109"/>
      <c r="E73" s="109"/>
      <c r="F73" s="109"/>
      <c r="G73" s="109"/>
      <c r="H73" s="109"/>
      <c r="K73" s="686"/>
      <c r="L73" s="686"/>
      <c r="M73" s="686"/>
      <c r="P73" s="553"/>
      <c r="Q73" s="553"/>
      <c r="R73" s="679"/>
      <c r="S73" s="679"/>
      <c r="T73" s="679"/>
      <c r="U73" s="683"/>
      <c r="V73" s="683"/>
      <c r="W73" s="683"/>
    </row>
    <row r="74" spans="1:23" x14ac:dyDescent="0.25">
      <c r="A74" s="559"/>
      <c r="B74" s="109"/>
      <c r="C74" s="109"/>
      <c r="D74" s="109"/>
      <c r="E74" s="109"/>
      <c r="F74" s="109"/>
      <c r="G74" s="109"/>
      <c r="H74" s="109"/>
      <c r="K74" s="686"/>
      <c r="L74" s="686"/>
      <c r="M74" s="686"/>
      <c r="P74" s="553"/>
      <c r="Q74" s="553"/>
      <c r="R74" s="679"/>
      <c r="S74" s="679"/>
      <c r="T74" s="679"/>
      <c r="U74" s="683"/>
      <c r="V74" s="683"/>
      <c r="W74" s="683"/>
    </row>
    <row r="75" spans="1:23" x14ac:dyDescent="0.25">
      <c r="A75" s="109"/>
      <c r="B75" s="711" t="s">
        <v>203</v>
      </c>
      <c r="C75" s="711"/>
      <c r="D75" s="711"/>
      <c r="E75" s="711"/>
      <c r="F75" s="711"/>
      <c r="G75" s="711"/>
      <c r="H75" s="711"/>
      <c r="I75" s="673" t="s">
        <v>334</v>
      </c>
      <c r="J75" s="673"/>
      <c r="K75" s="686"/>
      <c r="L75" s="686"/>
      <c r="M75" s="686"/>
      <c r="N75" s="673" t="s">
        <v>335</v>
      </c>
      <c r="O75" s="673"/>
      <c r="P75" s="688" t="s">
        <v>317</v>
      </c>
      <c r="Q75" s="688"/>
      <c r="R75" s="679"/>
      <c r="S75" s="679"/>
      <c r="T75" s="679"/>
      <c r="U75" s="683"/>
      <c r="V75" s="683"/>
      <c r="W75" s="683"/>
    </row>
    <row r="76" spans="1:23" x14ac:dyDescent="0.25">
      <c r="A76" s="561" t="s">
        <v>190</v>
      </c>
      <c r="B76" s="713"/>
      <c r="C76" s="713"/>
      <c r="D76" s="713"/>
      <c r="E76" s="713"/>
      <c r="F76" s="713"/>
      <c r="G76" s="713"/>
      <c r="H76" s="713"/>
      <c r="I76" s="512" t="s">
        <v>4</v>
      </c>
      <c r="J76" s="512" t="s">
        <v>6</v>
      </c>
      <c r="K76" s="511"/>
      <c r="L76" s="511"/>
      <c r="M76" s="511"/>
      <c r="N76" s="512" t="s">
        <v>4</v>
      </c>
      <c r="O76" s="512" t="s">
        <v>6</v>
      </c>
      <c r="P76" s="689"/>
      <c r="Q76" s="689"/>
      <c r="R76" s="527"/>
      <c r="S76" s="557" t="s">
        <v>4</v>
      </c>
      <c r="T76" s="557" t="s">
        <v>6</v>
      </c>
      <c r="U76" s="521"/>
      <c r="V76" s="521" t="s">
        <v>4</v>
      </c>
      <c r="W76" s="521" t="s">
        <v>6</v>
      </c>
    </row>
    <row r="77" spans="1:23" x14ac:dyDescent="0.25">
      <c r="A77" s="525">
        <v>6</v>
      </c>
      <c r="B77" s="581" t="s">
        <v>293</v>
      </c>
      <c r="C77" s="530"/>
      <c r="D77" s="530"/>
      <c r="E77" s="530"/>
      <c r="F77" s="530"/>
      <c r="G77" s="530"/>
      <c r="H77" s="531"/>
      <c r="I77" s="517">
        <v>0</v>
      </c>
      <c r="J77" s="517">
        <v>1</v>
      </c>
      <c r="K77" s="546"/>
      <c r="L77" s="513">
        <f>SUM(I77+J77)</f>
        <v>1</v>
      </c>
      <c r="M77" s="546"/>
      <c r="N77" s="519">
        <v>3</v>
      </c>
      <c r="O77" s="519">
        <v>5</v>
      </c>
      <c r="P77" s="690">
        <f>(I77/L77)+((I77-J77)*0.01)</f>
        <v>-0.01</v>
      </c>
      <c r="Q77" s="690"/>
      <c r="R77" s="528"/>
      <c r="S77" s="568">
        <v>9</v>
      </c>
      <c r="T77" s="568">
        <v>6</v>
      </c>
      <c r="U77" s="523"/>
      <c r="V77" s="537">
        <v>3</v>
      </c>
      <c r="W77" s="537">
        <v>1</v>
      </c>
    </row>
    <row r="78" spans="1:23" x14ac:dyDescent="0.25">
      <c r="A78" s="271">
        <v>6</v>
      </c>
      <c r="B78" s="326" t="s">
        <v>413</v>
      </c>
      <c r="C78" s="326"/>
      <c r="D78" s="326"/>
      <c r="E78" s="326"/>
      <c r="F78" s="326"/>
      <c r="G78" s="326"/>
      <c r="H78" s="326"/>
      <c r="I78" s="325">
        <v>0</v>
      </c>
      <c r="J78" s="325">
        <v>1</v>
      </c>
      <c r="K78" s="326"/>
      <c r="L78" s="544">
        <f>SUM(I78+J78)</f>
        <v>1</v>
      </c>
      <c r="M78" s="326"/>
      <c r="N78" s="325">
        <v>1</v>
      </c>
      <c r="O78" s="325">
        <v>5</v>
      </c>
      <c r="P78" s="680">
        <f>(I78/L78)+((I78-J78)*0.01)</f>
        <v>-0.01</v>
      </c>
      <c r="Q78" s="680"/>
      <c r="R78" s="538"/>
      <c r="S78" s="574">
        <v>4</v>
      </c>
      <c r="T78" s="574">
        <v>4</v>
      </c>
      <c r="U78" s="373"/>
      <c r="V78" s="548">
        <v>0</v>
      </c>
      <c r="W78" s="548">
        <v>0</v>
      </c>
    </row>
    <row r="79" spans="1:23" x14ac:dyDescent="0.25">
      <c r="A79" s="271">
        <v>5</v>
      </c>
      <c r="B79" s="155" t="s">
        <v>387</v>
      </c>
      <c r="C79" s="155"/>
      <c r="D79" s="155"/>
      <c r="E79" s="155"/>
      <c r="F79" s="155"/>
      <c r="G79" s="155"/>
      <c r="H79" s="533"/>
      <c r="I79" s="543">
        <v>0</v>
      </c>
      <c r="J79" s="543">
        <v>0</v>
      </c>
      <c r="K79" s="326"/>
      <c r="L79" s="544">
        <f t="shared" ref="L79:L83" si="8">SUM(I79+J79)</f>
        <v>0</v>
      </c>
      <c r="M79" s="326"/>
      <c r="N79" s="325">
        <v>0</v>
      </c>
      <c r="O79" s="325">
        <v>0</v>
      </c>
      <c r="P79" s="680" t="e">
        <f t="shared" ref="P79:P83" si="9">(I79/L79)+((I79-J79)*0.01)</f>
        <v>#DIV/0!</v>
      </c>
      <c r="Q79" s="680"/>
      <c r="R79" s="538"/>
      <c r="S79" s="568">
        <v>6</v>
      </c>
      <c r="T79" s="568">
        <v>6</v>
      </c>
      <c r="U79" s="523"/>
      <c r="V79" s="537">
        <v>0</v>
      </c>
      <c r="W79" s="537">
        <v>2</v>
      </c>
    </row>
    <row r="80" spans="1:23" x14ac:dyDescent="0.25">
      <c r="A80" s="271">
        <v>4.5</v>
      </c>
      <c r="B80" s="338" t="s">
        <v>401</v>
      </c>
      <c r="H80" s="539"/>
      <c r="I80" s="11">
        <v>1</v>
      </c>
      <c r="J80" s="11">
        <v>0</v>
      </c>
      <c r="L80" s="515">
        <f t="shared" si="8"/>
        <v>1</v>
      </c>
      <c r="N80" s="11">
        <v>4</v>
      </c>
      <c r="O80" s="11">
        <v>0</v>
      </c>
      <c r="P80" s="682">
        <f t="shared" si="9"/>
        <v>1.01</v>
      </c>
      <c r="Q80" s="682"/>
      <c r="R80" s="529"/>
      <c r="S80" s="574">
        <v>5</v>
      </c>
      <c r="T80" s="574">
        <v>7</v>
      </c>
      <c r="U80" s="373"/>
      <c r="V80" s="548">
        <v>2</v>
      </c>
      <c r="W80" s="548">
        <v>2</v>
      </c>
    </row>
    <row r="81" spans="1:23" x14ac:dyDescent="0.25">
      <c r="A81" s="259">
        <v>4.5</v>
      </c>
      <c r="B81" s="103" t="s">
        <v>389</v>
      </c>
      <c r="C81" s="524"/>
      <c r="D81" s="524"/>
      <c r="E81" s="524"/>
      <c r="F81" s="524"/>
      <c r="G81" s="524"/>
      <c r="H81" s="532"/>
      <c r="I81" s="518">
        <v>0</v>
      </c>
      <c r="J81" s="518">
        <v>0</v>
      </c>
      <c r="K81" s="514"/>
      <c r="L81" s="515">
        <f>SUM(I81+J81)</f>
        <v>0</v>
      </c>
      <c r="M81" s="514"/>
      <c r="N81" s="329">
        <v>0</v>
      </c>
      <c r="O81" s="329">
        <v>0</v>
      </c>
      <c r="P81" s="682" t="e">
        <f>(I81/L81)+((I81-J81)*0.01)</f>
        <v>#DIV/0!</v>
      </c>
      <c r="Q81" s="682"/>
      <c r="R81" s="529"/>
      <c r="S81" s="568">
        <v>10</v>
      </c>
      <c r="T81" s="568">
        <v>7</v>
      </c>
      <c r="U81" s="523"/>
      <c r="V81" s="537">
        <v>4</v>
      </c>
      <c r="W81" s="537">
        <v>1</v>
      </c>
    </row>
    <row r="82" spans="1:23" x14ac:dyDescent="0.25">
      <c r="A82" s="271">
        <v>4.5</v>
      </c>
      <c r="B82" s="155" t="s">
        <v>199</v>
      </c>
      <c r="C82" s="524"/>
      <c r="D82" s="524"/>
      <c r="E82" s="524"/>
      <c r="F82" s="524"/>
      <c r="G82" s="524"/>
      <c r="H82" s="532"/>
      <c r="I82" s="518">
        <v>1</v>
      </c>
      <c r="J82" s="518">
        <v>0</v>
      </c>
      <c r="K82" s="514"/>
      <c r="L82" s="515">
        <f>SUM(I82+J82)</f>
        <v>1</v>
      </c>
      <c r="M82" s="514"/>
      <c r="N82" s="329">
        <v>3</v>
      </c>
      <c r="O82" s="329">
        <v>1</v>
      </c>
      <c r="P82" s="682">
        <f>(I82/L82)+((I82-J82)*0.01)</f>
        <v>1.01</v>
      </c>
      <c r="Q82" s="682"/>
      <c r="R82" s="529"/>
      <c r="S82" s="568">
        <v>4</v>
      </c>
      <c r="T82" s="568">
        <v>6</v>
      </c>
      <c r="U82" s="523"/>
      <c r="V82" s="537">
        <v>0</v>
      </c>
      <c r="W82" s="537">
        <v>1</v>
      </c>
    </row>
    <row r="83" spans="1:23" x14ac:dyDescent="0.25">
      <c r="A83" s="271">
        <v>4</v>
      </c>
      <c r="B83" s="722" t="s">
        <v>439</v>
      </c>
      <c r="I83" s="723">
        <v>0</v>
      </c>
      <c r="J83" s="723">
        <v>0</v>
      </c>
      <c r="L83" s="724">
        <f>SUM(I83+J83)</f>
        <v>0</v>
      </c>
      <c r="N83" s="725">
        <v>0</v>
      </c>
      <c r="O83" s="725">
        <v>0</v>
      </c>
      <c r="P83" s="682" t="e">
        <f>(I83/L83)+((I83-J83)*0.01)</f>
        <v>#DIV/0!</v>
      </c>
      <c r="Q83" s="682"/>
      <c r="R83" s="529"/>
      <c r="S83" s="568">
        <v>0</v>
      </c>
      <c r="T83" s="568">
        <v>0</v>
      </c>
      <c r="U83" s="523"/>
      <c r="V83" s="537">
        <v>0</v>
      </c>
      <c r="W83" s="537">
        <v>0</v>
      </c>
    </row>
    <row r="84" spans="1:23" x14ac:dyDescent="0.25">
      <c r="A84" s="259">
        <v>3.5</v>
      </c>
      <c r="B84" s="103" t="s">
        <v>388</v>
      </c>
      <c r="C84" s="155"/>
      <c r="D84" s="524"/>
      <c r="E84" s="524"/>
      <c r="F84" s="524"/>
      <c r="G84" s="524"/>
      <c r="H84" s="532"/>
      <c r="I84" s="518">
        <v>1</v>
      </c>
      <c r="J84" s="518">
        <v>0</v>
      </c>
      <c r="K84" s="514"/>
      <c r="L84" s="515">
        <f>SUM(I84+J84)</f>
        <v>1</v>
      </c>
      <c r="M84" s="514"/>
      <c r="N84" s="329">
        <v>2</v>
      </c>
      <c r="O84" s="329">
        <v>1</v>
      </c>
      <c r="P84" s="682">
        <f>(I84/L84)+((I84-J84)*0.01)</f>
        <v>1.01</v>
      </c>
      <c r="Q84" s="682"/>
      <c r="R84" s="529"/>
      <c r="S84" s="568">
        <v>3</v>
      </c>
      <c r="T84" s="568">
        <v>4</v>
      </c>
      <c r="U84" s="523"/>
      <c r="V84" s="537">
        <v>1</v>
      </c>
      <c r="W84" s="537">
        <v>1</v>
      </c>
    </row>
    <row r="85" spans="1:23" x14ac:dyDescent="0.25">
      <c r="A85" s="259">
        <v>3.5</v>
      </c>
      <c r="B85" s="411" t="s">
        <v>392</v>
      </c>
      <c r="C85" s="514"/>
      <c r="H85" s="539"/>
      <c r="I85" s="547">
        <v>0</v>
      </c>
      <c r="J85" s="547">
        <v>0</v>
      </c>
      <c r="L85" s="39">
        <f>SUM(I85+J85)</f>
        <v>0</v>
      </c>
      <c r="N85" s="11">
        <v>0</v>
      </c>
      <c r="O85" s="11">
        <v>0</v>
      </c>
      <c r="P85" s="682" t="e">
        <f>(I85/L85)+((I85-J85)*0.01)</f>
        <v>#DIV/0!</v>
      </c>
      <c r="Q85" s="682"/>
      <c r="R85" s="529"/>
      <c r="S85" s="568">
        <v>8</v>
      </c>
      <c r="T85" s="568">
        <v>5</v>
      </c>
      <c r="U85" s="523"/>
      <c r="V85" s="537">
        <v>1</v>
      </c>
      <c r="W85" s="537">
        <v>1</v>
      </c>
    </row>
    <row r="86" spans="1:23" x14ac:dyDescent="0.25">
      <c r="A86" s="516"/>
      <c r="B86" s="411" t="s">
        <v>76</v>
      </c>
      <c r="C86" s="524"/>
      <c r="D86" s="524"/>
      <c r="E86" s="524"/>
      <c r="F86" s="524"/>
      <c r="G86" s="524"/>
      <c r="H86" s="532"/>
      <c r="I86" s="329"/>
      <c r="J86" s="329"/>
      <c r="K86" s="514"/>
      <c r="L86" s="514"/>
      <c r="M86" s="514"/>
      <c r="N86" s="329"/>
      <c r="O86" s="329"/>
      <c r="P86" s="552"/>
      <c r="Q86" s="552"/>
      <c r="R86" s="524"/>
      <c r="S86" s="524"/>
      <c r="T86" s="524"/>
      <c r="U86" s="524"/>
      <c r="V86" s="524"/>
      <c r="W86" s="524"/>
    </row>
    <row r="87" spans="1:23" x14ac:dyDescent="0.25">
      <c r="A87" s="516"/>
      <c r="B87" s="338" t="s">
        <v>106</v>
      </c>
      <c r="C87" s="514"/>
      <c r="D87" s="514"/>
      <c r="E87" s="514"/>
      <c r="F87" s="514"/>
      <c r="G87" s="514"/>
      <c r="H87" s="539"/>
      <c r="I87" s="329"/>
      <c r="J87" s="329"/>
      <c r="K87" s="514"/>
      <c r="L87" s="514"/>
      <c r="M87" s="514"/>
      <c r="N87" s="514"/>
      <c r="O87" s="514"/>
      <c r="P87" s="553"/>
      <c r="Q87" s="553"/>
      <c r="R87" s="109"/>
      <c r="S87" s="109"/>
      <c r="T87" s="109"/>
      <c r="U87" s="109"/>
      <c r="V87" s="109"/>
    </row>
    <row r="88" spans="1:23" x14ac:dyDescent="0.25">
      <c r="A88" s="516"/>
      <c r="B88" s="338" t="s">
        <v>158</v>
      </c>
      <c r="C88" s="514"/>
      <c r="D88" s="514"/>
      <c r="E88" s="514"/>
      <c r="F88" s="514"/>
      <c r="G88" s="514"/>
      <c r="H88" s="539"/>
      <c r="I88" s="514"/>
      <c r="J88" s="514"/>
      <c r="K88" s="514"/>
      <c r="L88" s="514"/>
      <c r="M88" s="514"/>
      <c r="N88" s="514"/>
      <c r="O88" s="514"/>
      <c r="P88" s="554"/>
      <c r="Q88" s="554"/>
      <c r="R88" s="514"/>
      <c r="S88" s="514"/>
      <c r="T88" s="514"/>
      <c r="U88" s="514"/>
      <c r="V88" s="514"/>
      <c r="W88" s="524"/>
    </row>
    <row r="89" spans="1:23" x14ac:dyDescent="0.25">
      <c r="A89" s="681" t="s">
        <v>339</v>
      </c>
      <c r="B89" s="681"/>
      <c r="C89" s="681"/>
      <c r="D89" s="681"/>
      <c r="E89" s="681"/>
      <c r="F89" s="681"/>
      <c r="G89" s="681"/>
      <c r="H89" s="571">
        <f>AVERAGE(A77:A88)</f>
        <v>4.6111111111111107</v>
      </c>
      <c r="I89" s="11">
        <f>SUM(I77:I88)</f>
        <v>3</v>
      </c>
      <c r="J89" s="11">
        <f>SUM(J77:J88)</f>
        <v>2</v>
      </c>
      <c r="K89" s="40"/>
      <c r="L89" s="11">
        <f>SUM(L77:L88)</f>
        <v>5</v>
      </c>
      <c r="N89" s="11">
        <f>SUM(N77:N88)</f>
        <v>13</v>
      </c>
      <c r="O89" s="11">
        <f>SUM(O77:O88)</f>
        <v>12</v>
      </c>
      <c r="P89" s="555"/>
      <c r="Q89" s="555"/>
    </row>
    <row r="90" spans="1:23" ht="12.75" customHeight="1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684" t="s">
        <v>336</v>
      </c>
      <c r="L90" s="684"/>
      <c r="M90" s="684"/>
      <c r="N90" s="109"/>
      <c r="O90" s="109"/>
      <c r="P90" s="109"/>
      <c r="Q90" s="109"/>
      <c r="R90" s="679" t="s">
        <v>340</v>
      </c>
      <c r="S90" s="679"/>
      <c r="T90" s="679"/>
      <c r="U90" s="683" t="s">
        <v>414</v>
      </c>
      <c r="V90" s="683"/>
      <c r="W90" s="683"/>
    </row>
    <row r="91" spans="1:23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684"/>
      <c r="L91" s="684"/>
      <c r="M91" s="684"/>
      <c r="N91" s="109"/>
      <c r="O91" s="109"/>
      <c r="P91" s="109"/>
      <c r="Q91" s="109"/>
      <c r="R91" s="679"/>
      <c r="S91" s="679"/>
      <c r="T91" s="679"/>
      <c r="U91" s="683"/>
      <c r="V91" s="683"/>
      <c r="W91" s="683"/>
    </row>
    <row r="92" spans="1:23" x14ac:dyDescent="0.25">
      <c r="A92" s="559"/>
      <c r="B92" s="109"/>
      <c r="C92" s="109"/>
      <c r="D92" s="109"/>
      <c r="E92" s="109"/>
      <c r="F92" s="109"/>
      <c r="G92" s="109"/>
      <c r="H92" s="109"/>
      <c r="I92" s="109"/>
      <c r="J92" s="109"/>
      <c r="K92" s="684"/>
      <c r="L92" s="684"/>
      <c r="M92" s="684"/>
      <c r="N92" s="109"/>
      <c r="O92" s="109"/>
      <c r="P92" s="109"/>
      <c r="Q92" s="109"/>
      <c r="R92" s="679"/>
      <c r="S92" s="679"/>
      <c r="T92" s="679"/>
      <c r="U92" s="683"/>
      <c r="V92" s="683"/>
      <c r="W92" s="683"/>
    </row>
    <row r="93" spans="1:23" x14ac:dyDescent="0.25">
      <c r="A93" s="109"/>
      <c r="B93" s="711" t="s">
        <v>425</v>
      </c>
      <c r="C93" s="711"/>
      <c r="D93" s="711"/>
      <c r="E93" s="711"/>
      <c r="F93" s="711"/>
      <c r="G93" s="711"/>
      <c r="H93" s="711"/>
      <c r="I93" s="714" t="s">
        <v>334</v>
      </c>
      <c r="J93" s="714"/>
      <c r="K93" s="684"/>
      <c r="L93" s="684"/>
      <c r="M93" s="684"/>
      <c r="N93" s="714" t="s">
        <v>335</v>
      </c>
      <c r="O93" s="714"/>
      <c r="P93" s="684" t="s">
        <v>317</v>
      </c>
      <c r="Q93" s="684"/>
      <c r="R93" s="679"/>
      <c r="S93" s="679"/>
      <c r="T93" s="679"/>
      <c r="U93" s="683"/>
      <c r="V93" s="683"/>
      <c r="W93" s="683"/>
    </row>
    <row r="94" spans="1:23" x14ac:dyDescent="0.25">
      <c r="A94" s="561" t="s">
        <v>190</v>
      </c>
      <c r="B94" s="713"/>
      <c r="C94" s="713"/>
      <c r="D94" s="713"/>
      <c r="E94" s="713"/>
      <c r="F94" s="713"/>
      <c r="G94" s="713"/>
      <c r="H94" s="713"/>
      <c r="I94" s="561" t="s">
        <v>4</v>
      </c>
      <c r="J94" s="561" t="s">
        <v>6</v>
      </c>
      <c r="K94" s="562"/>
      <c r="L94" s="562"/>
      <c r="M94" s="562"/>
      <c r="N94" s="561" t="s">
        <v>4</v>
      </c>
      <c r="O94" s="561" t="s">
        <v>6</v>
      </c>
      <c r="P94" s="685"/>
      <c r="Q94" s="685"/>
      <c r="R94" s="527"/>
      <c r="S94" s="557" t="s">
        <v>4</v>
      </c>
      <c r="T94" s="557" t="s">
        <v>6</v>
      </c>
      <c r="U94" s="521"/>
      <c r="V94" s="521" t="s">
        <v>4</v>
      </c>
      <c r="W94" s="521" t="s">
        <v>6</v>
      </c>
    </row>
    <row r="95" spans="1:23" x14ac:dyDescent="0.25">
      <c r="A95" s="526">
        <v>7.5</v>
      </c>
      <c r="B95" s="411" t="s">
        <v>423</v>
      </c>
      <c r="C95" s="524"/>
      <c r="D95" s="524"/>
      <c r="E95" s="524"/>
      <c r="F95" s="524"/>
      <c r="G95" s="524"/>
      <c r="H95" s="532"/>
      <c r="I95" s="547">
        <v>1</v>
      </c>
      <c r="J95" s="547">
        <v>0</v>
      </c>
      <c r="L95" s="39">
        <f t="shared" ref="L95:L96" si="10">SUM(I95+J95)</f>
        <v>1</v>
      </c>
      <c r="N95" s="329">
        <v>5</v>
      </c>
      <c r="O95" s="329">
        <v>2</v>
      </c>
      <c r="P95" s="682">
        <f t="shared" ref="P95:P96" si="11">(I95/L95)+((I95-J95)*0.01)</f>
        <v>1.01</v>
      </c>
      <c r="Q95" s="682"/>
      <c r="R95" s="529"/>
      <c r="S95" s="568">
        <v>12</v>
      </c>
      <c r="T95" s="568">
        <v>8</v>
      </c>
      <c r="U95" s="523"/>
      <c r="V95" s="537">
        <v>0</v>
      </c>
      <c r="W95" s="548">
        <v>0</v>
      </c>
    </row>
    <row r="96" spans="1:23" x14ac:dyDescent="0.25">
      <c r="A96" s="259">
        <v>6.5</v>
      </c>
      <c r="B96" s="524" t="s">
        <v>97</v>
      </c>
      <c r="C96" s="524"/>
      <c r="D96" s="524"/>
      <c r="E96" s="524"/>
      <c r="F96" s="524"/>
      <c r="G96" s="524"/>
      <c r="H96" s="532"/>
      <c r="I96" s="518">
        <v>0</v>
      </c>
      <c r="J96" s="518">
        <v>0</v>
      </c>
      <c r="K96" s="515"/>
      <c r="L96" s="515">
        <f t="shared" si="10"/>
        <v>0</v>
      </c>
      <c r="M96" s="515"/>
      <c r="N96" s="329">
        <v>0</v>
      </c>
      <c r="O96" s="329">
        <v>0</v>
      </c>
      <c r="P96" s="682" t="e">
        <f t="shared" si="11"/>
        <v>#DIV/0!</v>
      </c>
      <c r="Q96" s="682"/>
      <c r="R96" s="529"/>
      <c r="S96" s="568">
        <v>14</v>
      </c>
      <c r="T96" s="568">
        <v>8</v>
      </c>
      <c r="U96" s="523"/>
      <c r="V96" s="537">
        <v>2</v>
      </c>
      <c r="W96" s="537">
        <v>2</v>
      </c>
    </row>
    <row r="97" spans="1:23" x14ac:dyDescent="0.25">
      <c r="A97" s="259">
        <v>6</v>
      </c>
      <c r="B97" s="155" t="s">
        <v>259</v>
      </c>
      <c r="C97" s="155"/>
      <c r="D97" s="155"/>
      <c r="E97" s="155"/>
      <c r="F97" s="155"/>
      <c r="G97" s="155"/>
      <c r="H97" s="533"/>
      <c r="I97" s="543">
        <v>0</v>
      </c>
      <c r="J97" s="543">
        <v>0</v>
      </c>
      <c r="K97" s="326"/>
      <c r="L97" s="544">
        <f>SUM(I97+J97)</f>
        <v>0</v>
      </c>
      <c r="M97" s="326"/>
      <c r="N97" s="325">
        <v>0</v>
      </c>
      <c r="O97" s="325">
        <v>0</v>
      </c>
      <c r="P97" s="680" t="e">
        <f t="shared" ref="P97" si="12">(I97/L97)+((I97-J97)*0.01)</f>
        <v>#DIV/0!</v>
      </c>
      <c r="Q97" s="680"/>
      <c r="R97" s="538"/>
      <c r="S97" s="567">
        <v>1</v>
      </c>
      <c r="T97" s="568">
        <v>1</v>
      </c>
      <c r="U97" s="523"/>
      <c r="V97" s="537">
        <v>0</v>
      </c>
      <c r="W97" s="537">
        <v>0</v>
      </c>
    </row>
    <row r="98" spans="1:23" x14ac:dyDescent="0.25">
      <c r="A98" s="259">
        <v>5.5</v>
      </c>
      <c r="B98" s="411" t="s">
        <v>420</v>
      </c>
      <c r="C98" s="514"/>
      <c r="D98" s="514"/>
      <c r="E98" s="514"/>
      <c r="F98" s="514"/>
      <c r="G98" s="514"/>
      <c r="H98" s="539"/>
      <c r="I98" s="329">
        <v>1</v>
      </c>
      <c r="J98" s="329">
        <v>0</v>
      </c>
      <c r="K98" s="514"/>
      <c r="L98" s="515">
        <f>SUM(I98+J98)</f>
        <v>1</v>
      </c>
      <c r="M98" s="514"/>
      <c r="N98" s="329">
        <v>3</v>
      </c>
      <c r="O98" s="329">
        <v>0</v>
      </c>
      <c r="P98" s="682">
        <f>(I98/L98)+((I98-J98)*0.01)</f>
        <v>1.01</v>
      </c>
      <c r="Q98" s="682"/>
      <c r="R98" s="529"/>
      <c r="S98" s="568">
        <v>0</v>
      </c>
      <c r="T98" s="568">
        <v>0</v>
      </c>
      <c r="U98" s="523"/>
      <c r="V98" s="537">
        <v>0</v>
      </c>
      <c r="W98" s="537">
        <v>0</v>
      </c>
    </row>
    <row r="99" spans="1:23" x14ac:dyDescent="0.25">
      <c r="A99" s="259">
        <v>5</v>
      </c>
      <c r="B99" s="109" t="s">
        <v>419</v>
      </c>
      <c r="H99" s="550"/>
      <c r="I99" s="547">
        <v>1</v>
      </c>
      <c r="J99" s="547">
        <v>0</v>
      </c>
      <c r="L99" s="544">
        <f t="shared" ref="L99" si="13">SUM(I99+J99)</f>
        <v>1</v>
      </c>
      <c r="N99" s="11">
        <v>4</v>
      </c>
      <c r="O99" s="11">
        <v>2</v>
      </c>
      <c r="P99" s="680">
        <f t="shared" ref="P99" si="14">(I99/L99)+((I99-J99)*0.01)</f>
        <v>1.01</v>
      </c>
      <c r="Q99" s="680"/>
      <c r="R99" s="549"/>
      <c r="S99" s="569">
        <v>6</v>
      </c>
      <c r="T99" s="569">
        <v>3</v>
      </c>
      <c r="U99" s="373"/>
      <c r="V99" s="548">
        <v>0</v>
      </c>
      <c r="W99" s="548">
        <v>0</v>
      </c>
    </row>
    <row r="100" spans="1:23" x14ac:dyDescent="0.25">
      <c r="A100" s="259">
        <v>4.5</v>
      </c>
      <c r="B100" s="524" t="s">
        <v>421</v>
      </c>
      <c r="C100" s="524"/>
      <c r="D100" s="524"/>
      <c r="E100" s="524"/>
      <c r="F100" s="524"/>
      <c r="G100" s="524"/>
      <c r="H100" s="532"/>
      <c r="I100" s="518">
        <v>0</v>
      </c>
      <c r="J100" s="518">
        <v>0</v>
      </c>
      <c r="K100" s="514"/>
      <c r="L100" s="515">
        <f t="shared" ref="L100:L104" si="15">SUM(I100+J100)</f>
        <v>0</v>
      </c>
      <c r="M100" s="514"/>
      <c r="N100" s="329">
        <v>0</v>
      </c>
      <c r="O100" s="329">
        <v>0</v>
      </c>
      <c r="P100" s="680" t="e">
        <f>(I100/L100)+((I100-J100)*0.01)</f>
        <v>#DIV/0!</v>
      </c>
      <c r="Q100" s="680"/>
      <c r="R100" s="529"/>
      <c r="S100" s="568">
        <v>4</v>
      </c>
      <c r="T100" s="568">
        <v>4</v>
      </c>
      <c r="U100" s="523"/>
      <c r="V100" s="537">
        <v>2</v>
      </c>
      <c r="W100" s="537">
        <v>2</v>
      </c>
    </row>
    <row r="101" spans="1:23" x14ac:dyDescent="0.25">
      <c r="A101" s="259">
        <v>3.5</v>
      </c>
      <c r="B101" s="524" t="s">
        <v>57</v>
      </c>
      <c r="C101" s="524"/>
      <c r="D101" s="524"/>
      <c r="E101" s="524"/>
      <c r="F101" s="524"/>
      <c r="G101" s="524"/>
      <c r="H101" s="532"/>
      <c r="I101" s="518">
        <v>1</v>
      </c>
      <c r="J101" s="518">
        <v>0</v>
      </c>
      <c r="K101" s="514"/>
      <c r="L101" s="515">
        <f t="shared" si="15"/>
        <v>1</v>
      </c>
      <c r="M101" s="514"/>
      <c r="N101" s="329">
        <v>2</v>
      </c>
      <c r="O101" s="329">
        <v>1</v>
      </c>
      <c r="P101" s="682">
        <f>(I101/L101)+((I101-J101)*0.01)</f>
        <v>1.01</v>
      </c>
      <c r="Q101" s="682"/>
      <c r="R101" s="529"/>
      <c r="S101" s="568">
        <v>8</v>
      </c>
      <c r="T101" s="568">
        <v>9</v>
      </c>
      <c r="U101" s="523"/>
      <c r="V101" s="537">
        <v>0</v>
      </c>
      <c r="W101" s="537">
        <v>0</v>
      </c>
    </row>
    <row r="102" spans="1:23" x14ac:dyDescent="0.25">
      <c r="A102" s="259">
        <v>3.5</v>
      </c>
      <c r="B102" s="524" t="s">
        <v>422</v>
      </c>
      <c r="C102" s="524"/>
      <c r="D102" s="524"/>
      <c r="E102" s="524"/>
      <c r="F102" s="524"/>
      <c r="G102" s="524"/>
      <c r="H102" s="532"/>
      <c r="I102" s="518">
        <v>0</v>
      </c>
      <c r="J102" s="518">
        <v>0</v>
      </c>
      <c r="K102" s="514"/>
      <c r="L102" s="515">
        <f t="shared" si="15"/>
        <v>0</v>
      </c>
      <c r="M102" s="514"/>
      <c r="N102" s="329">
        <v>0</v>
      </c>
      <c r="O102" s="329">
        <v>0</v>
      </c>
      <c r="P102" s="682" t="e">
        <f>(I102/L102)+((I102-J102)*0.01)</f>
        <v>#DIV/0!</v>
      </c>
      <c r="Q102" s="682"/>
      <c r="R102" s="529"/>
      <c r="S102" s="568">
        <v>3</v>
      </c>
      <c r="T102" s="568">
        <v>6</v>
      </c>
      <c r="U102" s="523"/>
      <c r="V102" s="537">
        <v>0</v>
      </c>
      <c r="W102" s="537">
        <v>0</v>
      </c>
    </row>
    <row r="103" spans="1:23" x14ac:dyDescent="0.25">
      <c r="A103" s="271">
        <v>2</v>
      </c>
      <c r="B103" s="155" t="s">
        <v>268</v>
      </c>
      <c r="C103" s="524"/>
      <c r="D103" s="524"/>
      <c r="E103" s="524"/>
      <c r="F103" s="524"/>
      <c r="G103" s="524"/>
      <c r="H103" s="532"/>
      <c r="I103" s="518">
        <v>1</v>
      </c>
      <c r="J103" s="518">
        <v>0</v>
      </c>
      <c r="K103" s="514"/>
      <c r="L103" s="515">
        <f t="shared" si="15"/>
        <v>1</v>
      </c>
      <c r="M103" s="514"/>
      <c r="N103" s="329">
        <v>2</v>
      </c>
      <c r="O103" s="329">
        <v>1</v>
      </c>
      <c r="P103" s="680">
        <f>(I103/L103)+((I103-J103)*0.01)</f>
        <v>1.01</v>
      </c>
      <c r="Q103" s="680"/>
      <c r="R103" s="529"/>
      <c r="S103" s="568">
        <v>4</v>
      </c>
      <c r="T103" s="568">
        <v>4</v>
      </c>
      <c r="U103" s="523"/>
      <c r="V103" s="537">
        <v>0</v>
      </c>
      <c r="W103" s="537">
        <v>0</v>
      </c>
    </row>
    <row r="104" spans="1:23" x14ac:dyDescent="0.25">
      <c r="A104" s="516"/>
      <c r="B104" s="524" t="s">
        <v>76</v>
      </c>
      <c r="C104" s="524"/>
      <c r="D104" s="524"/>
      <c r="E104" s="524"/>
      <c r="F104" s="524"/>
      <c r="G104" s="524"/>
      <c r="H104" s="532"/>
      <c r="I104" s="329">
        <v>0</v>
      </c>
      <c r="J104" s="329">
        <v>0</v>
      </c>
      <c r="K104" s="514"/>
      <c r="L104" s="515">
        <f t="shared" si="15"/>
        <v>0</v>
      </c>
      <c r="M104" s="514"/>
      <c r="N104" s="329">
        <v>0</v>
      </c>
      <c r="O104" s="329">
        <v>0</v>
      </c>
      <c r="P104" s="524"/>
      <c r="Q104" s="524"/>
      <c r="R104" s="524"/>
      <c r="S104" s="524"/>
      <c r="T104" s="524"/>
      <c r="U104" s="524"/>
      <c r="V104" s="524"/>
      <c r="W104" s="524"/>
    </row>
    <row r="105" spans="1:23" x14ac:dyDescent="0.25">
      <c r="A105" s="516"/>
      <c r="B105" s="514" t="s">
        <v>106</v>
      </c>
      <c r="C105" s="514"/>
      <c r="D105" s="514"/>
      <c r="E105" s="514"/>
      <c r="F105" s="514"/>
      <c r="G105" s="514"/>
      <c r="H105" s="539"/>
      <c r="I105" s="514"/>
      <c r="J105" s="514"/>
      <c r="K105" s="514"/>
      <c r="L105" s="514"/>
      <c r="M105" s="514"/>
      <c r="N105" s="514"/>
      <c r="O105" s="514"/>
      <c r="P105" s="109"/>
      <c r="Q105" s="109"/>
      <c r="R105" s="109"/>
      <c r="S105" s="109"/>
      <c r="T105" s="109"/>
      <c r="U105" s="109"/>
      <c r="V105" s="109"/>
    </row>
    <row r="106" spans="1:23" x14ac:dyDescent="0.25">
      <c r="A106" s="516"/>
      <c r="B106" s="514" t="s">
        <v>158</v>
      </c>
      <c r="C106" s="514"/>
      <c r="D106" s="514"/>
      <c r="E106" s="514"/>
      <c r="F106" s="514"/>
      <c r="G106" s="514"/>
      <c r="H106" s="539"/>
      <c r="I106" s="514"/>
      <c r="J106" s="514"/>
      <c r="K106" s="514"/>
      <c r="L106" s="514"/>
      <c r="M106" s="514"/>
      <c r="N106" s="514"/>
      <c r="O106" s="514"/>
      <c r="P106" s="514"/>
      <c r="Q106" s="514"/>
      <c r="R106" s="514"/>
      <c r="S106" s="514"/>
      <c r="T106" s="514"/>
      <c r="U106" s="514"/>
      <c r="V106" s="514"/>
      <c r="W106" s="524"/>
    </row>
    <row r="107" spans="1:23" x14ac:dyDescent="0.25">
      <c r="A107" s="687" t="s">
        <v>339</v>
      </c>
      <c r="B107" s="687"/>
      <c r="C107" s="687"/>
      <c r="D107" s="687"/>
      <c r="E107" s="687"/>
      <c r="F107" s="687"/>
      <c r="G107" s="687"/>
      <c r="H107" s="571">
        <f>AVERAGE(A95:A106)</f>
        <v>4.8888888888888893</v>
      </c>
      <c r="I107" s="11">
        <f>SUM(I95:I106)</f>
        <v>5</v>
      </c>
      <c r="J107" s="11">
        <f>SUM(J95:J106)</f>
        <v>0</v>
      </c>
      <c r="K107" s="40"/>
      <c r="L107" s="11">
        <f>SUM(L95:L106)</f>
        <v>5</v>
      </c>
      <c r="N107" s="11">
        <f>SUM(N95:N106)</f>
        <v>16</v>
      </c>
      <c r="O107" s="11">
        <f>SUM(O95:O106)</f>
        <v>6</v>
      </c>
    </row>
    <row r="108" spans="1:23" x14ac:dyDescent="0.25">
      <c r="A108" s="548"/>
      <c r="B108" s="548"/>
      <c r="C108" s="548"/>
      <c r="D108" s="548"/>
      <c r="E108" s="548"/>
      <c r="F108" s="548"/>
      <c r="G108" s="548"/>
      <c r="H108" s="571"/>
      <c r="I108" s="11"/>
      <c r="J108" s="11"/>
      <c r="K108" s="40"/>
      <c r="L108" s="11"/>
      <c r="N108" s="11"/>
      <c r="O108" s="11"/>
    </row>
    <row r="109" spans="1:23" ht="12.75" customHeight="1" x14ac:dyDescent="0.25">
      <c r="K109" s="686" t="s">
        <v>336</v>
      </c>
      <c r="L109" s="686"/>
      <c r="M109" s="686"/>
      <c r="P109" s="553"/>
      <c r="Q109" s="553"/>
      <c r="R109" s="679" t="s">
        <v>340</v>
      </c>
      <c r="S109" s="679"/>
      <c r="T109" s="679"/>
      <c r="U109" s="683" t="s">
        <v>414</v>
      </c>
      <c r="V109" s="683"/>
      <c r="W109" s="683"/>
    </row>
    <row r="110" spans="1:23" x14ac:dyDescent="0.25">
      <c r="A110" s="109"/>
      <c r="B110" s="109"/>
      <c r="C110" s="109"/>
      <c r="D110" s="109"/>
      <c r="E110" s="109"/>
      <c r="F110" s="109"/>
      <c r="G110" s="109"/>
      <c r="H110" s="109"/>
      <c r="K110" s="686"/>
      <c r="L110" s="686"/>
      <c r="M110" s="686"/>
      <c r="P110" s="553"/>
      <c r="Q110" s="553"/>
      <c r="R110" s="679"/>
      <c r="S110" s="679"/>
      <c r="T110" s="679"/>
      <c r="U110" s="683"/>
      <c r="V110" s="683"/>
      <c r="W110" s="683"/>
    </row>
    <row r="111" spans="1:23" x14ac:dyDescent="0.25">
      <c r="A111" s="559"/>
      <c r="B111" s="109"/>
      <c r="C111" s="109"/>
      <c r="D111" s="109"/>
      <c r="E111" s="109"/>
      <c r="F111" s="109"/>
      <c r="G111" s="109"/>
      <c r="H111" s="109"/>
      <c r="K111" s="686"/>
      <c r="L111" s="686"/>
      <c r="M111" s="686"/>
      <c r="P111" s="553"/>
      <c r="Q111" s="553"/>
      <c r="R111" s="679"/>
      <c r="S111" s="679"/>
      <c r="T111" s="679"/>
      <c r="U111" s="683"/>
      <c r="V111" s="683"/>
      <c r="W111" s="683"/>
    </row>
    <row r="112" spans="1:23" x14ac:dyDescent="0.25">
      <c r="A112" s="109"/>
      <c r="B112" s="711" t="s">
        <v>198</v>
      </c>
      <c r="C112" s="711"/>
      <c r="D112" s="711"/>
      <c r="E112" s="711"/>
      <c r="F112" s="711"/>
      <c r="G112" s="711"/>
      <c r="H112" s="711"/>
      <c r="I112" s="673" t="s">
        <v>334</v>
      </c>
      <c r="J112" s="673"/>
      <c r="K112" s="686"/>
      <c r="L112" s="686"/>
      <c r="M112" s="686"/>
      <c r="N112" s="673" t="s">
        <v>335</v>
      </c>
      <c r="O112" s="673"/>
      <c r="P112" s="688" t="s">
        <v>317</v>
      </c>
      <c r="Q112" s="688"/>
      <c r="R112" s="679"/>
      <c r="S112" s="679"/>
      <c r="T112" s="679"/>
      <c r="U112" s="683"/>
      <c r="V112" s="683"/>
      <c r="W112" s="683"/>
    </row>
    <row r="113" spans="1:23" x14ac:dyDescent="0.25">
      <c r="A113" s="561" t="s">
        <v>190</v>
      </c>
      <c r="B113" s="713"/>
      <c r="C113" s="713"/>
      <c r="D113" s="713"/>
      <c r="E113" s="713"/>
      <c r="F113" s="713"/>
      <c r="G113" s="713"/>
      <c r="H113" s="713"/>
      <c r="I113" s="512" t="s">
        <v>4</v>
      </c>
      <c r="J113" s="512" t="s">
        <v>6</v>
      </c>
      <c r="K113" s="511"/>
      <c r="L113" s="511"/>
      <c r="M113" s="511"/>
      <c r="N113" s="512" t="s">
        <v>4</v>
      </c>
      <c r="O113" s="512" t="s">
        <v>6</v>
      </c>
      <c r="P113" s="689"/>
      <c r="Q113" s="689"/>
      <c r="R113" s="527"/>
      <c r="S113" s="557" t="s">
        <v>4</v>
      </c>
      <c r="T113" s="557" t="s">
        <v>6</v>
      </c>
      <c r="U113" s="521"/>
      <c r="V113" s="521" t="s">
        <v>4</v>
      </c>
      <c r="W113" s="521" t="s">
        <v>6</v>
      </c>
    </row>
    <row r="114" spans="1:23" x14ac:dyDescent="0.25">
      <c r="A114" s="337">
        <v>7</v>
      </c>
      <c r="B114" s="338" t="s">
        <v>284</v>
      </c>
      <c r="H114" s="550"/>
      <c r="I114" s="547">
        <v>1</v>
      </c>
      <c r="J114" s="547">
        <v>0</v>
      </c>
      <c r="L114" s="515">
        <f t="shared" ref="L114:L119" si="16">SUM(I114+J114)</f>
        <v>1</v>
      </c>
      <c r="N114" s="11">
        <v>5</v>
      </c>
      <c r="O114" s="11">
        <v>1</v>
      </c>
      <c r="P114" s="715">
        <f t="shared" ref="P114" si="17">(I114/L114)+((I114-J114)*0.01)</f>
        <v>1.01</v>
      </c>
      <c r="Q114" s="715"/>
      <c r="R114" s="549"/>
      <c r="S114" s="569">
        <v>7</v>
      </c>
      <c r="T114" s="569">
        <v>1</v>
      </c>
      <c r="U114" s="373"/>
      <c r="V114" s="548">
        <v>0</v>
      </c>
      <c r="W114" s="548">
        <v>0</v>
      </c>
    </row>
    <row r="115" spans="1:23" x14ac:dyDescent="0.25">
      <c r="A115" s="337">
        <v>6.5</v>
      </c>
      <c r="B115" s="367" t="s">
        <v>248</v>
      </c>
      <c r="C115" s="524"/>
      <c r="D115" s="524"/>
      <c r="E115" s="524"/>
      <c r="F115" s="524"/>
      <c r="G115" s="524"/>
      <c r="H115" s="532"/>
      <c r="I115" s="518">
        <v>1</v>
      </c>
      <c r="J115" s="518">
        <v>0</v>
      </c>
      <c r="K115" s="514"/>
      <c r="L115" s="515">
        <f t="shared" si="16"/>
        <v>1</v>
      </c>
      <c r="M115" s="514"/>
      <c r="N115" s="329">
        <v>5</v>
      </c>
      <c r="O115" s="329">
        <v>3</v>
      </c>
      <c r="P115" s="682">
        <f t="shared" ref="P115:P118" si="18">(I115/L115)+((I115-J115)*0.01)</f>
        <v>1.01</v>
      </c>
      <c r="Q115" s="682"/>
      <c r="R115" s="529"/>
      <c r="S115" s="568">
        <v>5</v>
      </c>
      <c r="T115" s="568">
        <v>4</v>
      </c>
      <c r="U115" s="537"/>
      <c r="V115" s="537">
        <v>0</v>
      </c>
      <c r="W115" s="537">
        <v>0</v>
      </c>
    </row>
    <row r="116" spans="1:23" x14ac:dyDescent="0.25">
      <c r="A116" s="302">
        <v>5</v>
      </c>
      <c r="B116" s="103" t="s">
        <v>244</v>
      </c>
      <c r="C116" s="524"/>
      <c r="D116" s="524"/>
      <c r="E116" s="524"/>
      <c r="F116" s="524"/>
      <c r="G116" s="524"/>
      <c r="H116" s="532"/>
      <c r="I116" s="518">
        <v>0</v>
      </c>
      <c r="J116" s="518">
        <v>0</v>
      </c>
      <c r="K116" s="514"/>
      <c r="L116" s="515">
        <f t="shared" si="16"/>
        <v>0</v>
      </c>
      <c r="M116" s="514"/>
      <c r="N116" s="329">
        <v>0</v>
      </c>
      <c r="O116" s="329">
        <v>0</v>
      </c>
      <c r="P116" s="682" t="e">
        <f t="shared" si="18"/>
        <v>#DIV/0!</v>
      </c>
      <c r="Q116" s="682"/>
      <c r="R116" s="529"/>
      <c r="S116" s="568">
        <v>4</v>
      </c>
      <c r="T116" s="568">
        <v>7</v>
      </c>
      <c r="U116" s="537"/>
      <c r="V116" s="537">
        <v>0</v>
      </c>
      <c r="W116" s="537">
        <v>0</v>
      </c>
    </row>
    <row r="117" spans="1:23" x14ac:dyDescent="0.25">
      <c r="A117" s="337">
        <v>5</v>
      </c>
      <c r="B117" s="103" t="s">
        <v>283</v>
      </c>
      <c r="C117" s="524"/>
      <c r="D117" s="524"/>
      <c r="E117" s="524"/>
      <c r="F117" s="524"/>
      <c r="G117" s="524"/>
      <c r="H117" s="532"/>
      <c r="I117" s="518">
        <v>0</v>
      </c>
      <c r="J117" s="518">
        <v>1</v>
      </c>
      <c r="K117" s="514"/>
      <c r="L117" s="515">
        <f t="shared" si="16"/>
        <v>1</v>
      </c>
      <c r="M117" s="514"/>
      <c r="N117" s="329">
        <v>0</v>
      </c>
      <c r="O117" s="329">
        <v>4</v>
      </c>
      <c r="P117" s="682">
        <f t="shared" si="18"/>
        <v>-0.01</v>
      </c>
      <c r="Q117" s="682"/>
      <c r="R117" s="529"/>
      <c r="S117" s="568">
        <v>15</v>
      </c>
      <c r="T117" s="568">
        <v>14</v>
      </c>
      <c r="U117" s="537"/>
      <c r="V117" s="537">
        <v>0</v>
      </c>
      <c r="W117" s="537">
        <v>0</v>
      </c>
    </row>
    <row r="118" spans="1:23" x14ac:dyDescent="0.25">
      <c r="A118" s="337">
        <v>5</v>
      </c>
      <c r="B118" s="326" t="s">
        <v>400</v>
      </c>
      <c r="C118" s="326"/>
      <c r="D118" s="326"/>
      <c r="E118" s="326"/>
      <c r="F118" s="326"/>
      <c r="G118" s="326"/>
      <c r="H118" s="539"/>
      <c r="I118" s="543">
        <v>0</v>
      </c>
      <c r="J118" s="543">
        <v>0</v>
      </c>
      <c r="K118" s="326"/>
      <c r="L118" s="544">
        <f t="shared" si="16"/>
        <v>0</v>
      </c>
      <c r="M118" s="326"/>
      <c r="N118" s="325">
        <v>0</v>
      </c>
      <c r="O118" s="325">
        <v>0</v>
      </c>
      <c r="P118" s="682" t="e">
        <f t="shared" si="18"/>
        <v>#DIV/0!</v>
      </c>
      <c r="Q118" s="682"/>
      <c r="R118" s="538"/>
      <c r="S118" s="567">
        <v>9</v>
      </c>
      <c r="T118" s="567">
        <v>8</v>
      </c>
      <c r="U118" s="576"/>
      <c r="V118" s="545">
        <v>0</v>
      </c>
      <c r="W118" s="545">
        <v>0</v>
      </c>
    </row>
    <row r="119" spans="1:23" x14ac:dyDescent="0.25">
      <c r="A119" s="302">
        <v>4.5</v>
      </c>
      <c r="B119" s="514" t="s">
        <v>436</v>
      </c>
      <c r="C119" s="514"/>
      <c r="D119" s="514"/>
      <c r="E119" s="514"/>
      <c r="F119" s="514"/>
      <c r="G119" s="514"/>
      <c r="H119" s="539"/>
      <c r="I119" s="518">
        <v>0</v>
      </c>
      <c r="J119" s="518">
        <v>1</v>
      </c>
      <c r="K119" s="514"/>
      <c r="L119" s="515">
        <f t="shared" si="16"/>
        <v>1</v>
      </c>
      <c r="M119" s="514"/>
      <c r="N119" s="329">
        <v>1</v>
      </c>
      <c r="O119" s="329">
        <v>3</v>
      </c>
      <c r="P119" s="682">
        <f t="shared" ref="P119" si="19">(I119/L119)+((I119-J119)*0.01)</f>
        <v>-0.01</v>
      </c>
      <c r="Q119" s="682"/>
      <c r="R119" s="529"/>
      <c r="S119" s="568">
        <v>9</v>
      </c>
      <c r="T119" s="568">
        <v>8</v>
      </c>
      <c r="U119" s="523"/>
      <c r="V119" s="537">
        <v>0</v>
      </c>
      <c r="W119" s="537">
        <v>0</v>
      </c>
    </row>
    <row r="120" spans="1:23" x14ac:dyDescent="0.25">
      <c r="A120" s="337">
        <v>3</v>
      </c>
      <c r="B120" s="327" t="s">
        <v>216</v>
      </c>
      <c r="C120" s="326"/>
      <c r="H120" s="550"/>
      <c r="I120" s="547">
        <v>0</v>
      </c>
      <c r="J120" s="547">
        <v>1</v>
      </c>
      <c r="L120" s="39">
        <f>SUM(I120+J120)</f>
        <v>1</v>
      </c>
      <c r="N120" s="11">
        <v>1</v>
      </c>
      <c r="O120" s="11">
        <v>2</v>
      </c>
      <c r="P120" s="680">
        <f>(I120/L120)+((I120-J120)*0.01)</f>
        <v>-0.01</v>
      </c>
      <c r="Q120" s="680"/>
      <c r="R120" s="549"/>
      <c r="S120" s="569">
        <v>7</v>
      </c>
      <c r="T120" s="569">
        <v>10</v>
      </c>
      <c r="U120" s="373"/>
      <c r="V120" s="548">
        <v>0</v>
      </c>
      <c r="W120" s="548">
        <v>1</v>
      </c>
    </row>
    <row r="121" spans="1:23" x14ac:dyDescent="0.25">
      <c r="A121" s="302">
        <v>2.5</v>
      </c>
      <c r="B121" s="103" t="s">
        <v>266</v>
      </c>
      <c r="C121" s="155"/>
      <c r="D121" s="524"/>
      <c r="E121" s="524"/>
      <c r="F121" s="524"/>
      <c r="G121" s="524"/>
      <c r="H121" s="532"/>
      <c r="I121" s="518">
        <v>0</v>
      </c>
      <c r="J121" s="518">
        <v>0</v>
      </c>
      <c r="K121" s="514"/>
      <c r="L121" s="515">
        <f>SUM(I121+J121)</f>
        <v>0</v>
      </c>
      <c r="M121" s="514"/>
      <c r="N121" s="329">
        <v>0</v>
      </c>
      <c r="O121" s="329">
        <v>0</v>
      </c>
      <c r="P121" s="682" t="e">
        <f>(I121/L121)+((I121-J121)*0.01)</f>
        <v>#DIV/0!</v>
      </c>
      <c r="Q121" s="682"/>
      <c r="R121" s="529"/>
      <c r="S121" s="568">
        <v>6</v>
      </c>
      <c r="T121" s="568">
        <v>6</v>
      </c>
      <c r="U121" s="537"/>
      <c r="V121" s="537">
        <v>0</v>
      </c>
      <c r="W121" s="537">
        <v>0</v>
      </c>
    </row>
    <row r="123" spans="1:23" x14ac:dyDescent="0.25">
      <c r="A123" s="516"/>
      <c r="B123" s="411" t="s">
        <v>76</v>
      </c>
      <c r="C123" s="524"/>
      <c r="D123" s="524"/>
      <c r="E123" s="524"/>
      <c r="F123" s="524"/>
      <c r="G123" s="524"/>
      <c r="H123" s="532"/>
      <c r="I123" s="514"/>
      <c r="J123" s="514"/>
      <c r="K123" s="514"/>
      <c r="L123" s="329"/>
      <c r="M123" s="514"/>
      <c r="N123" s="329"/>
      <c r="O123" s="329"/>
      <c r="P123" s="552"/>
      <c r="Q123" s="552"/>
      <c r="R123" s="524"/>
      <c r="S123" s="524"/>
      <c r="T123" s="524"/>
      <c r="U123" s="524"/>
      <c r="V123" s="524"/>
      <c r="W123" s="524"/>
    </row>
    <row r="124" spans="1:23" x14ac:dyDescent="0.25">
      <c r="A124" s="516"/>
      <c r="B124" s="338" t="s">
        <v>106</v>
      </c>
      <c r="C124" s="514"/>
      <c r="D124" s="514"/>
      <c r="E124" s="514"/>
      <c r="F124" s="514"/>
      <c r="G124" s="514"/>
      <c r="H124" s="539"/>
      <c r="I124" s="514"/>
      <c r="J124" s="514"/>
      <c r="K124" s="514"/>
      <c r="L124" s="514"/>
      <c r="M124" s="514"/>
      <c r="N124" s="514"/>
      <c r="O124" s="514"/>
      <c r="P124" s="553"/>
      <c r="Q124" s="553"/>
      <c r="R124" s="109"/>
      <c r="S124" s="109"/>
      <c r="T124" s="109"/>
      <c r="U124" s="109"/>
      <c r="V124" s="109"/>
    </row>
    <row r="125" spans="1:23" x14ac:dyDescent="0.25">
      <c r="A125" s="516"/>
      <c r="B125" s="338" t="s">
        <v>158</v>
      </c>
      <c r="C125" s="514"/>
      <c r="D125" s="514"/>
      <c r="E125" s="514"/>
      <c r="F125" s="514"/>
      <c r="G125" s="514"/>
      <c r="H125" s="539"/>
      <c r="I125" s="514"/>
      <c r="J125" s="514"/>
      <c r="K125" s="514"/>
      <c r="L125" s="514"/>
      <c r="M125" s="514"/>
      <c r="N125" s="514"/>
      <c r="O125" s="514"/>
      <c r="P125" s="554"/>
      <c r="Q125" s="554"/>
      <c r="R125" s="514"/>
      <c r="S125" s="514"/>
      <c r="T125" s="514"/>
      <c r="U125" s="514"/>
      <c r="V125" s="514"/>
      <c r="W125" s="524"/>
    </row>
    <row r="126" spans="1:23" x14ac:dyDescent="0.25">
      <c r="A126" s="681" t="s">
        <v>339</v>
      </c>
      <c r="B126" s="681"/>
      <c r="C126" s="681"/>
      <c r="D126" s="681"/>
      <c r="E126" s="681"/>
      <c r="F126" s="681"/>
      <c r="G126" s="681"/>
      <c r="H126" s="571">
        <f>AVERAGE(A114:A125)</f>
        <v>4.8125</v>
      </c>
      <c r="I126" s="563">
        <f>SUM(I114:I125)</f>
        <v>2</v>
      </c>
      <c r="J126" s="11">
        <f>SUM(J114:J125)</f>
        <v>3</v>
      </c>
      <c r="K126" s="40"/>
      <c r="L126" s="11">
        <f>SUM(L114:L125)</f>
        <v>5</v>
      </c>
      <c r="N126" s="11">
        <f>SUM(N114:N125)</f>
        <v>12</v>
      </c>
      <c r="O126" s="11">
        <f>SUM(O114:O125)</f>
        <v>13</v>
      </c>
      <c r="P126" s="555"/>
      <c r="Q126" s="555"/>
    </row>
    <row r="127" spans="1:23" x14ac:dyDescent="0.25">
      <c r="A127" s="386"/>
      <c r="B127" s="386"/>
      <c r="C127" s="386"/>
      <c r="D127" s="386"/>
      <c r="E127" s="386"/>
      <c r="F127" s="386"/>
      <c r="G127" s="386"/>
      <c r="H127" s="392"/>
      <c r="I127" s="101"/>
      <c r="J127" s="101"/>
      <c r="K127" s="93"/>
      <c r="L127" s="101"/>
      <c r="M127" s="109"/>
      <c r="N127" s="101"/>
      <c r="O127" s="101"/>
      <c r="P127" s="553"/>
      <c r="Q127" s="553"/>
      <c r="R127" s="109"/>
      <c r="S127" s="109"/>
      <c r="T127" s="109"/>
      <c r="U127" s="109"/>
      <c r="V127" s="109"/>
    </row>
    <row r="128" spans="1:23" x14ac:dyDescent="0.25">
      <c r="K128" s="686" t="s">
        <v>336</v>
      </c>
      <c r="L128" s="686"/>
      <c r="M128" s="686"/>
      <c r="P128" s="553"/>
      <c r="Q128" s="553"/>
      <c r="R128" s="679" t="s">
        <v>340</v>
      </c>
      <c r="S128" s="679"/>
      <c r="T128" s="679"/>
      <c r="U128" s="683" t="s">
        <v>414</v>
      </c>
      <c r="V128" s="683"/>
      <c r="W128" s="683"/>
    </row>
    <row r="129" spans="1:23" ht="12.75" customHeight="1" x14ac:dyDescent="0.25">
      <c r="A129" s="559"/>
      <c r="B129" s="109"/>
      <c r="C129" s="109"/>
      <c r="D129" s="109"/>
      <c r="E129" s="109"/>
      <c r="F129" s="109"/>
      <c r="G129" s="109"/>
      <c r="H129" s="109"/>
      <c r="K129" s="686"/>
      <c r="L129" s="686"/>
      <c r="M129" s="686"/>
      <c r="P129" s="553"/>
      <c r="Q129" s="553"/>
      <c r="R129" s="679"/>
      <c r="S129" s="679"/>
      <c r="T129" s="679"/>
      <c r="U129" s="683"/>
      <c r="V129" s="683"/>
      <c r="W129" s="683"/>
    </row>
    <row r="130" spans="1:23" x14ac:dyDescent="0.25">
      <c r="A130" s="559"/>
      <c r="B130" s="109"/>
      <c r="C130" s="109"/>
      <c r="D130" s="109"/>
      <c r="E130" s="109"/>
      <c r="F130" s="109"/>
      <c r="G130" s="109"/>
      <c r="H130" s="109"/>
      <c r="K130" s="686"/>
      <c r="L130" s="686"/>
      <c r="M130" s="686"/>
      <c r="P130" s="553"/>
      <c r="Q130" s="553"/>
      <c r="R130" s="679"/>
      <c r="S130" s="679"/>
      <c r="T130" s="679"/>
      <c r="U130" s="683"/>
      <c r="V130" s="683"/>
      <c r="W130" s="683"/>
    </row>
    <row r="131" spans="1:23" x14ac:dyDescent="0.25">
      <c r="A131" s="109"/>
      <c r="B131" s="711" t="s">
        <v>78</v>
      </c>
      <c r="C131" s="711"/>
      <c r="D131" s="711"/>
      <c r="E131" s="711"/>
      <c r="F131" s="711"/>
      <c r="G131" s="711"/>
      <c r="H131" s="711"/>
      <c r="I131" s="673" t="s">
        <v>334</v>
      </c>
      <c r="J131" s="673"/>
      <c r="K131" s="686"/>
      <c r="L131" s="686"/>
      <c r="M131" s="686"/>
      <c r="N131" s="673" t="s">
        <v>335</v>
      </c>
      <c r="O131" s="673"/>
      <c r="P131" s="688" t="s">
        <v>317</v>
      </c>
      <c r="Q131" s="688"/>
      <c r="R131" s="679"/>
      <c r="S131" s="679"/>
      <c r="T131" s="679"/>
      <c r="U131" s="683"/>
      <c r="V131" s="683"/>
      <c r="W131" s="683"/>
    </row>
    <row r="132" spans="1:23" ht="12.75" customHeight="1" x14ac:dyDescent="0.25">
      <c r="A132" s="561" t="s">
        <v>190</v>
      </c>
      <c r="B132" s="713"/>
      <c r="C132" s="713"/>
      <c r="D132" s="713"/>
      <c r="E132" s="713"/>
      <c r="F132" s="713"/>
      <c r="G132" s="713"/>
      <c r="H132" s="713"/>
      <c r="I132" s="512" t="s">
        <v>4</v>
      </c>
      <c r="J132" s="512" t="s">
        <v>6</v>
      </c>
      <c r="K132" s="511"/>
      <c r="L132" s="511"/>
      <c r="M132" s="511"/>
      <c r="N132" s="512" t="s">
        <v>4</v>
      </c>
      <c r="O132" s="512" t="s">
        <v>6</v>
      </c>
      <c r="P132" s="689"/>
      <c r="Q132" s="689"/>
      <c r="R132" s="527"/>
      <c r="S132" s="557" t="s">
        <v>4</v>
      </c>
      <c r="T132" s="557" t="s">
        <v>6</v>
      </c>
      <c r="U132" s="521"/>
      <c r="V132" s="521" t="s">
        <v>4</v>
      </c>
      <c r="W132" s="521" t="s">
        <v>6</v>
      </c>
    </row>
    <row r="133" spans="1:23" ht="12.75" customHeight="1" x14ac:dyDescent="0.25">
      <c r="A133" s="337">
        <v>6</v>
      </c>
      <c r="B133" s="155" t="s">
        <v>79</v>
      </c>
      <c r="C133" s="530"/>
      <c r="D133" s="530"/>
      <c r="E133" s="530"/>
      <c r="F133" s="530"/>
      <c r="G133" s="530"/>
      <c r="H133" s="531"/>
      <c r="I133" s="517">
        <v>0</v>
      </c>
      <c r="J133" s="517">
        <v>1</v>
      </c>
      <c r="K133" s="513"/>
      <c r="L133" s="513">
        <f t="shared" ref="L133" si="20">SUM(I133+J133)</f>
        <v>1</v>
      </c>
      <c r="M133" s="513"/>
      <c r="N133" s="519">
        <v>2</v>
      </c>
      <c r="O133" s="519">
        <v>5</v>
      </c>
      <c r="P133" s="690">
        <f t="shared" ref="P133" si="21">(I133/L133)+((I133-J133)*0.01)</f>
        <v>-0.01</v>
      </c>
      <c r="Q133" s="690"/>
      <c r="R133" s="528"/>
      <c r="S133" s="566">
        <v>4</v>
      </c>
      <c r="T133" s="566">
        <v>10</v>
      </c>
      <c r="U133" s="522"/>
      <c r="V133" s="536">
        <v>0</v>
      </c>
      <c r="W133" s="536">
        <v>0</v>
      </c>
    </row>
    <row r="134" spans="1:23" x14ac:dyDescent="0.25">
      <c r="A134" s="302">
        <v>5</v>
      </c>
      <c r="B134" s="103" t="s">
        <v>101</v>
      </c>
      <c r="C134" s="155"/>
      <c r="D134" s="155"/>
      <c r="E134" s="155"/>
      <c r="F134" s="155"/>
      <c r="G134" s="155"/>
      <c r="H134" s="533"/>
      <c r="I134" s="543">
        <v>0</v>
      </c>
      <c r="J134" s="518">
        <v>1</v>
      </c>
      <c r="K134" s="514"/>
      <c r="L134" s="515">
        <f>SUM(I134+J134)</f>
        <v>1</v>
      </c>
      <c r="M134" s="514"/>
      <c r="N134" s="329">
        <v>3</v>
      </c>
      <c r="O134" s="329">
        <v>4</v>
      </c>
      <c r="P134" s="682">
        <f>(I134/L134)+((I134-J134)*0.01)</f>
        <v>-0.01</v>
      </c>
      <c r="Q134" s="682"/>
      <c r="R134" s="529"/>
      <c r="S134" s="567">
        <v>6</v>
      </c>
      <c r="T134" s="568">
        <v>7</v>
      </c>
      <c r="U134" s="523"/>
      <c r="V134" s="537">
        <v>0</v>
      </c>
      <c r="W134" s="537">
        <v>0</v>
      </c>
    </row>
    <row r="135" spans="1:23" x14ac:dyDescent="0.25">
      <c r="A135" s="337">
        <v>4.5</v>
      </c>
      <c r="B135" s="338" t="s">
        <v>408</v>
      </c>
      <c r="C135" s="514"/>
      <c r="D135" s="514"/>
      <c r="E135" s="514"/>
      <c r="F135" s="514"/>
      <c r="G135" s="514"/>
      <c r="H135" s="539"/>
      <c r="I135" s="329">
        <v>0</v>
      </c>
      <c r="J135" s="11">
        <v>0</v>
      </c>
      <c r="L135" s="544">
        <f>SUM(I135+J135)</f>
        <v>0</v>
      </c>
      <c r="N135" s="11">
        <v>0</v>
      </c>
      <c r="O135" s="11">
        <v>0</v>
      </c>
      <c r="P135" s="680" t="e">
        <f t="shared" ref="P135" si="22">(I135/L135)+((I135-J135)*0.01)</f>
        <v>#DIV/0!</v>
      </c>
      <c r="Q135" s="680"/>
      <c r="R135" s="549"/>
      <c r="S135" s="573">
        <v>1</v>
      </c>
      <c r="T135" s="574">
        <v>8</v>
      </c>
      <c r="U135" s="373"/>
      <c r="V135" s="548">
        <v>0</v>
      </c>
      <c r="W135" s="548">
        <v>0</v>
      </c>
    </row>
    <row r="136" spans="1:23" x14ac:dyDescent="0.25">
      <c r="A136" s="302">
        <v>4</v>
      </c>
      <c r="B136" s="103" t="s">
        <v>80</v>
      </c>
      <c r="C136" s="155"/>
      <c r="D136" s="524"/>
      <c r="E136" s="524"/>
      <c r="F136" s="524"/>
      <c r="G136" s="524"/>
      <c r="H136" s="532"/>
      <c r="I136" s="518">
        <v>1</v>
      </c>
      <c r="J136" s="518">
        <v>0</v>
      </c>
      <c r="K136" s="514"/>
      <c r="L136" s="515">
        <f t="shared" ref="L136:L142" si="23">SUM(I136+J136)</f>
        <v>1</v>
      </c>
      <c r="M136" s="514"/>
      <c r="N136" s="329">
        <v>3</v>
      </c>
      <c r="O136" s="329">
        <v>0</v>
      </c>
      <c r="P136" s="682">
        <f t="shared" ref="P136:P141" si="24">(I136/L136)+((I136-J136)*0.01)</f>
        <v>1.01</v>
      </c>
      <c r="Q136" s="682"/>
      <c r="R136" s="529"/>
      <c r="S136" s="568">
        <v>7</v>
      </c>
      <c r="T136" s="568">
        <v>6</v>
      </c>
      <c r="U136" s="523"/>
      <c r="V136" s="537">
        <v>0</v>
      </c>
      <c r="W136" s="537">
        <v>0</v>
      </c>
    </row>
    <row r="137" spans="1:23" x14ac:dyDescent="0.25">
      <c r="A137" s="302">
        <v>4</v>
      </c>
      <c r="B137" s="305" t="s">
        <v>403</v>
      </c>
      <c r="C137" s="326"/>
      <c r="H137" s="539"/>
      <c r="I137" s="547">
        <v>0</v>
      </c>
      <c r="J137" s="547">
        <v>1</v>
      </c>
      <c r="L137" s="515">
        <f t="shared" si="23"/>
        <v>1</v>
      </c>
      <c r="N137" s="11">
        <v>0</v>
      </c>
      <c r="O137" s="11">
        <v>3</v>
      </c>
      <c r="P137" s="682">
        <f t="shared" si="24"/>
        <v>-0.01</v>
      </c>
      <c r="Q137" s="682"/>
      <c r="R137" s="549"/>
      <c r="S137" s="569">
        <v>7</v>
      </c>
      <c r="T137" s="569">
        <v>4</v>
      </c>
      <c r="U137" s="373"/>
      <c r="V137" s="548">
        <v>0</v>
      </c>
      <c r="W137" s="548">
        <v>0</v>
      </c>
    </row>
    <row r="138" spans="1:23" x14ac:dyDescent="0.25">
      <c r="A138" s="302">
        <v>3</v>
      </c>
      <c r="B138" s="103" t="s">
        <v>105</v>
      </c>
      <c r="C138" s="155"/>
      <c r="D138" s="524"/>
      <c r="E138" s="524"/>
      <c r="F138" s="524"/>
      <c r="G138" s="524"/>
      <c r="H138" s="532"/>
      <c r="I138" s="518">
        <v>1</v>
      </c>
      <c r="J138" s="518">
        <v>0</v>
      </c>
      <c r="K138" s="514"/>
      <c r="L138" s="515">
        <f t="shared" si="23"/>
        <v>1</v>
      </c>
      <c r="M138" s="514"/>
      <c r="N138" s="329">
        <v>2</v>
      </c>
      <c r="O138" s="329">
        <v>1</v>
      </c>
      <c r="P138" s="682">
        <f t="shared" si="24"/>
        <v>1.01</v>
      </c>
      <c r="Q138" s="682"/>
      <c r="R138" s="529"/>
      <c r="S138" s="568">
        <v>6</v>
      </c>
      <c r="T138" s="568">
        <v>5</v>
      </c>
      <c r="U138" s="523"/>
      <c r="V138" s="537">
        <v>0</v>
      </c>
      <c r="W138" s="537">
        <v>0</v>
      </c>
    </row>
    <row r="139" spans="1:23" x14ac:dyDescent="0.25">
      <c r="A139" s="302">
        <v>2.5</v>
      </c>
      <c r="B139" s="103" t="s">
        <v>155</v>
      </c>
      <c r="C139" s="524"/>
      <c r="D139" s="524"/>
      <c r="E139" s="524"/>
      <c r="F139" s="524"/>
      <c r="G139" s="524"/>
      <c r="H139" s="532"/>
      <c r="I139" s="518">
        <v>0</v>
      </c>
      <c r="J139" s="518">
        <v>0</v>
      </c>
      <c r="K139" s="514"/>
      <c r="L139" s="515">
        <f t="shared" si="23"/>
        <v>0</v>
      </c>
      <c r="M139" s="514"/>
      <c r="N139" s="329">
        <v>0</v>
      </c>
      <c r="O139" s="329">
        <v>0</v>
      </c>
      <c r="P139" s="682" t="e">
        <f t="shared" si="24"/>
        <v>#DIV/0!</v>
      </c>
      <c r="Q139" s="682"/>
      <c r="R139" s="529"/>
      <c r="S139" s="568">
        <v>4</v>
      </c>
      <c r="T139" s="568">
        <v>5</v>
      </c>
      <c r="U139" s="523"/>
      <c r="V139" s="537">
        <v>0</v>
      </c>
      <c r="W139" s="537">
        <v>0</v>
      </c>
    </row>
    <row r="140" spans="1:23" x14ac:dyDescent="0.25">
      <c r="A140" s="302">
        <v>2.5</v>
      </c>
      <c r="B140" s="103" t="s">
        <v>147</v>
      </c>
      <c r="C140" s="155"/>
      <c r="D140" s="155"/>
      <c r="E140" s="155"/>
      <c r="F140" s="155"/>
      <c r="G140" s="155"/>
      <c r="H140" s="533"/>
      <c r="I140" s="518">
        <v>0</v>
      </c>
      <c r="J140" s="518">
        <v>0</v>
      </c>
      <c r="K140" s="514"/>
      <c r="L140" s="515">
        <f t="shared" si="23"/>
        <v>0</v>
      </c>
      <c r="M140" s="514"/>
      <c r="N140" s="329">
        <v>0</v>
      </c>
      <c r="O140" s="329">
        <v>0</v>
      </c>
      <c r="P140" s="682" t="e">
        <f t="shared" si="24"/>
        <v>#DIV/0!</v>
      </c>
      <c r="Q140" s="682"/>
      <c r="R140" s="529"/>
      <c r="S140" s="568">
        <v>6</v>
      </c>
      <c r="T140" s="568">
        <v>2</v>
      </c>
      <c r="U140" s="523"/>
      <c r="V140" s="537">
        <v>0</v>
      </c>
      <c r="W140" s="537">
        <v>0</v>
      </c>
    </row>
    <row r="141" spans="1:23" x14ac:dyDescent="0.25">
      <c r="A141" s="302">
        <v>2</v>
      </c>
      <c r="B141" s="103" t="s">
        <v>393</v>
      </c>
      <c r="C141" s="524"/>
      <c r="D141" s="524"/>
      <c r="E141" s="524"/>
      <c r="F141" s="524"/>
      <c r="G141" s="524"/>
      <c r="H141" s="532"/>
      <c r="I141" s="518">
        <v>0</v>
      </c>
      <c r="J141" s="518">
        <v>0</v>
      </c>
      <c r="K141" s="514"/>
      <c r="L141" s="515">
        <f t="shared" si="23"/>
        <v>0</v>
      </c>
      <c r="M141" s="514"/>
      <c r="N141" s="329">
        <v>0</v>
      </c>
      <c r="O141" s="329">
        <v>0</v>
      </c>
      <c r="P141" s="682" t="e">
        <f t="shared" si="24"/>
        <v>#DIV/0!</v>
      </c>
      <c r="Q141" s="682"/>
      <c r="R141" s="529"/>
      <c r="S141" s="568">
        <v>4</v>
      </c>
      <c r="T141" s="568">
        <v>3</v>
      </c>
      <c r="U141" s="523"/>
      <c r="V141" s="537">
        <v>0</v>
      </c>
      <c r="W141" s="537">
        <v>0</v>
      </c>
    </row>
    <row r="142" spans="1:23" x14ac:dyDescent="0.25">
      <c r="A142" s="516"/>
      <c r="B142" s="524" t="s">
        <v>76</v>
      </c>
      <c r="C142" s="524"/>
      <c r="D142" s="524"/>
      <c r="E142" s="524"/>
      <c r="F142" s="524"/>
      <c r="G142" s="524"/>
      <c r="H142" s="532"/>
      <c r="I142" s="329">
        <v>0</v>
      </c>
      <c r="J142" s="329">
        <v>0</v>
      </c>
      <c r="K142" s="329"/>
      <c r="L142" s="329">
        <f t="shared" si="23"/>
        <v>0</v>
      </c>
      <c r="M142" s="329"/>
      <c r="N142" s="329">
        <v>0</v>
      </c>
      <c r="O142" s="329">
        <v>0</v>
      </c>
      <c r="P142" s="552"/>
      <c r="Q142" s="552"/>
      <c r="R142" s="524"/>
      <c r="S142" s="524"/>
      <c r="T142" s="524"/>
      <c r="U142" s="524"/>
      <c r="V142" s="524"/>
      <c r="W142" s="524"/>
    </row>
    <row r="143" spans="1:23" x14ac:dyDescent="0.25">
      <c r="A143" s="516"/>
      <c r="B143" s="514" t="s">
        <v>106</v>
      </c>
      <c r="C143" s="514"/>
      <c r="D143" s="514"/>
      <c r="E143" s="514"/>
      <c r="F143" s="514"/>
      <c r="G143" s="514"/>
      <c r="H143" s="539"/>
      <c r="I143" s="518"/>
      <c r="J143" s="518"/>
      <c r="K143" s="514"/>
      <c r="L143" s="515"/>
      <c r="M143" s="514"/>
      <c r="N143" s="514"/>
      <c r="O143" s="514"/>
      <c r="P143" s="553"/>
      <c r="Q143" s="553"/>
      <c r="R143" s="109"/>
      <c r="S143" s="109"/>
      <c r="T143" s="109"/>
      <c r="U143" s="109"/>
      <c r="V143" s="109"/>
    </row>
    <row r="144" spans="1:23" x14ac:dyDescent="0.25">
      <c r="A144" s="516"/>
      <c r="B144" s="514" t="s">
        <v>158</v>
      </c>
      <c r="C144" s="514"/>
      <c r="D144" s="514"/>
      <c r="E144" s="514"/>
      <c r="F144" s="514"/>
      <c r="G144" s="514"/>
      <c r="H144" s="539"/>
      <c r="I144" s="514"/>
      <c r="J144" s="514"/>
      <c r="K144" s="514"/>
      <c r="L144" s="514"/>
      <c r="M144" s="514"/>
      <c r="N144" s="514"/>
      <c r="O144" s="514"/>
      <c r="P144" s="554"/>
      <c r="Q144" s="554"/>
      <c r="R144" s="514"/>
      <c r="S144" s="514"/>
      <c r="T144" s="514"/>
      <c r="U144" s="514"/>
      <c r="V144" s="514"/>
      <c r="W144" s="524"/>
    </row>
    <row r="145" spans="1:23" x14ac:dyDescent="0.25">
      <c r="A145" s="687" t="s">
        <v>339</v>
      </c>
      <c r="B145" s="687"/>
      <c r="C145" s="687"/>
      <c r="D145" s="687"/>
      <c r="E145" s="687"/>
      <c r="F145" s="687"/>
      <c r="G145" s="687"/>
      <c r="H145" s="571">
        <f>AVERAGE(A133:A144)</f>
        <v>3.7222222222222223</v>
      </c>
      <c r="I145" s="11">
        <f>SUM(I133:I144)</f>
        <v>2</v>
      </c>
      <c r="J145" s="11">
        <f>SUM(J133:J144)</f>
        <v>3</v>
      </c>
      <c r="K145" s="40"/>
      <c r="L145" s="11">
        <f>SUM(L133:L144)</f>
        <v>5</v>
      </c>
      <c r="N145" s="11">
        <f>SUM(N133:N144)</f>
        <v>10</v>
      </c>
      <c r="O145" s="11">
        <f>SUM(O133:O144)</f>
        <v>13</v>
      </c>
      <c r="P145" s="555"/>
      <c r="Q145" s="555"/>
    </row>
    <row r="146" spans="1:23" x14ac:dyDescent="0.25">
      <c r="K146" s="686" t="s">
        <v>336</v>
      </c>
      <c r="L146" s="686"/>
      <c r="M146" s="686"/>
      <c r="P146" s="109"/>
      <c r="Q146" s="109"/>
      <c r="R146" s="679" t="s">
        <v>340</v>
      </c>
      <c r="S146" s="679"/>
      <c r="T146" s="679"/>
      <c r="U146" s="683" t="s">
        <v>414</v>
      </c>
      <c r="V146" s="683"/>
      <c r="W146" s="683"/>
    </row>
    <row r="147" spans="1:23" x14ac:dyDescent="0.25">
      <c r="K147" s="686"/>
      <c r="L147" s="686"/>
      <c r="M147" s="686"/>
      <c r="P147" s="109"/>
      <c r="Q147" s="109"/>
      <c r="R147" s="679"/>
      <c r="S147" s="679"/>
      <c r="T147" s="679"/>
      <c r="U147" s="683"/>
      <c r="V147" s="683"/>
      <c r="W147" s="683"/>
    </row>
    <row r="148" spans="1:23" x14ac:dyDescent="0.25">
      <c r="A148" s="559"/>
      <c r="B148" s="109"/>
      <c r="C148" s="109"/>
      <c r="D148" s="109"/>
      <c r="E148" s="109"/>
      <c r="F148" s="109"/>
      <c r="G148" s="109"/>
      <c r="H148" s="109"/>
      <c r="K148" s="686"/>
      <c r="L148" s="686"/>
      <c r="M148" s="686"/>
      <c r="P148" s="109"/>
      <c r="Q148" s="109"/>
      <c r="R148" s="679"/>
      <c r="S148" s="679"/>
      <c r="T148" s="679"/>
      <c r="U148" s="683"/>
      <c r="V148" s="683"/>
      <c r="W148" s="683"/>
    </row>
    <row r="149" spans="1:23" x14ac:dyDescent="0.25">
      <c r="A149" s="109"/>
      <c r="B149" s="711" t="s">
        <v>260</v>
      </c>
      <c r="C149" s="711"/>
      <c r="D149" s="711"/>
      <c r="E149" s="711"/>
      <c r="F149" s="711"/>
      <c r="G149" s="711"/>
      <c r="H149" s="711"/>
      <c r="I149" s="673" t="s">
        <v>334</v>
      </c>
      <c r="J149" s="673"/>
      <c r="K149" s="686"/>
      <c r="L149" s="686"/>
      <c r="M149" s="686"/>
      <c r="N149" s="673" t="s">
        <v>335</v>
      </c>
      <c r="O149" s="673"/>
      <c r="P149" s="684" t="s">
        <v>317</v>
      </c>
      <c r="Q149" s="684"/>
      <c r="R149" s="679"/>
      <c r="S149" s="679"/>
      <c r="T149" s="679"/>
      <c r="U149" s="683"/>
      <c r="V149" s="683"/>
      <c r="W149" s="683"/>
    </row>
    <row r="150" spans="1:23" x14ac:dyDescent="0.25">
      <c r="A150" s="561" t="s">
        <v>190</v>
      </c>
      <c r="B150" s="713"/>
      <c r="C150" s="713"/>
      <c r="D150" s="713"/>
      <c r="E150" s="713"/>
      <c r="F150" s="713"/>
      <c r="G150" s="713"/>
      <c r="H150" s="713"/>
      <c r="I150" s="512" t="s">
        <v>4</v>
      </c>
      <c r="J150" s="512" t="s">
        <v>6</v>
      </c>
      <c r="K150" s="511"/>
      <c r="L150" s="511"/>
      <c r="M150" s="511"/>
      <c r="N150" s="512" t="s">
        <v>4</v>
      </c>
      <c r="O150" s="512" t="s">
        <v>6</v>
      </c>
      <c r="P150" s="685"/>
      <c r="Q150" s="685"/>
      <c r="R150" s="527"/>
      <c r="S150" s="557" t="s">
        <v>4</v>
      </c>
      <c r="T150" s="557" t="s">
        <v>6</v>
      </c>
      <c r="U150" s="521"/>
      <c r="V150" s="521" t="s">
        <v>4</v>
      </c>
      <c r="W150" s="521" t="s">
        <v>6</v>
      </c>
    </row>
    <row r="151" spans="1:23" x14ac:dyDescent="0.25">
      <c r="A151" s="525">
        <v>7</v>
      </c>
      <c r="B151" s="530" t="s">
        <v>163</v>
      </c>
      <c r="C151" s="530"/>
      <c r="D151" s="530"/>
      <c r="E151" s="530"/>
      <c r="F151" s="530"/>
      <c r="G151" s="530"/>
      <c r="H151" s="531"/>
      <c r="I151" s="517">
        <v>1</v>
      </c>
      <c r="J151" s="517">
        <v>0</v>
      </c>
      <c r="K151" s="546"/>
      <c r="L151" s="513">
        <f t="shared" ref="L151:L160" si="25">SUM(I151+J151)</f>
        <v>1</v>
      </c>
      <c r="M151" s="546"/>
      <c r="N151" s="519">
        <v>5</v>
      </c>
      <c r="O151" s="519">
        <v>2</v>
      </c>
      <c r="P151" s="690">
        <f t="shared" ref="P151:P159" si="26">(I151/L151)+((I151-J151)*0.01)</f>
        <v>1.01</v>
      </c>
      <c r="Q151" s="690"/>
      <c r="R151" s="528"/>
      <c r="S151" s="566">
        <v>3</v>
      </c>
      <c r="T151" s="566">
        <v>8</v>
      </c>
      <c r="U151" s="522"/>
      <c r="V151" s="536">
        <v>0</v>
      </c>
      <c r="W151" s="536">
        <v>2</v>
      </c>
    </row>
    <row r="152" spans="1:23" x14ac:dyDescent="0.25">
      <c r="A152" s="259">
        <v>6</v>
      </c>
      <c r="B152" s="155" t="s">
        <v>238</v>
      </c>
      <c r="C152" s="155"/>
      <c r="D152" s="155"/>
      <c r="E152" s="155"/>
      <c r="F152" s="155"/>
      <c r="G152" s="155"/>
      <c r="H152" s="533"/>
      <c r="I152" s="518">
        <v>0</v>
      </c>
      <c r="J152" s="518">
        <v>0</v>
      </c>
      <c r="K152" s="514"/>
      <c r="L152" s="515">
        <f>SUM(I152+J152)</f>
        <v>0</v>
      </c>
      <c r="M152" s="514"/>
      <c r="N152" s="329">
        <v>0</v>
      </c>
      <c r="O152" s="329">
        <v>0</v>
      </c>
      <c r="P152" s="682" t="e">
        <f>(I152/L152)+((I152-J152)*0.01)</f>
        <v>#DIV/0!</v>
      </c>
      <c r="Q152" s="682"/>
      <c r="R152" s="529"/>
      <c r="S152" s="568">
        <v>15</v>
      </c>
      <c r="T152" s="568">
        <v>9</v>
      </c>
      <c r="U152" s="523"/>
      <c r="V152" s="537">
        <v>0</v>
      </c>
      <c r="W152" s="537">
        <v>0</v>
      </c>
    </row>
    <row r="153" spans="1:23" x14ac:dyDescent="0.25">
      <c r="A153" s="259">
        <v>6</v>
      </c>
      <c r="B153" s="524" t="s">
        <v>208</v>
      </c>
      <c r="C153" s="524"/>
      <c r="D153" s="524"/>
      <c r="E153" s="524"/>
      <c r="F153" s="524"/>
      <c r="G153" s="524"/>
      <c r="H153" s="532"/>
      <c r="I153" s="518">
        <v>0</v>
      </c>
      <c r="J153" s="518">
        <v>0</v>
      </c>
      <c r="K153" s="514"/>
      <c r="L153" s="515">
        <f>SUM(I153+J153)</f>
        <v>0</v>
      </c>
      <c r="M153" s="514"/>
      <c r="N153" s="329">
        <v>0</v>
      </c>
      <c r="O153" s="329">
        <v>0</v>
      </c>
      <c r="P153" s="682" t="e">
        <f>(I153/L153)+((I153-J153)*0.01)</f>
        <v>#DIV/0!</v>
      </c>
      <c r="Q153" s="682"/>
      <c r="R153" s="529"/>
      <c r="S153" s="568">
        <v>11</v>
      </c>
      <c r="T153" s="568">
        <v>14</v>
      </c>
      <c r="U153" s="523"/>
      <c r="V153" s="537">
        <v>1</v>
      </c>
      <c r="W153" s="537">
        <v>1</v>
      </c>
    </row>
    <row r="154" spans="1:23" x14ac:dyDescent="0.25">
      <c r="A154" s="259">
        <v>5.5</v>
      </c>
      <c r="B154" s="524" t="s">
        <v>164</v>
      </c>
      <c r="C154" s="524"/>
      <c r="D154" s="524"/>
      <c r="E154" s="524"/>
      <c r="F154" s="524"/>
      <c r="G154" s="524"/>
      <c r="H154" s="532"/>
      <c r="I154" s="518">
        <v>1</v>
      </c>
      <c r="J154" s="518">
        <v>0</v>
      </c>
      <c r="K154" s="514"/>
      <c r="L154" s="515">
        <f>SUM(I154+J154)</f>
        <v>1</v>
      </c>
      <c r="M154" s="514"/>
      <c r="N154" s="329">
        <v>4</v>
      </c>
      <c r="O154" s="329">
        <v>3</v>
      </c>
      <c r="P154" s="682">
        <f>(I154/L154)+((I154-J154)*0.01)</f>
        <v>1.01</v>
      </c>
      <c r="Q154" s="682"/>
      <c r="R154" s="529"/>
      <c r="S154" s="568">
        <v>2</v>
      </c>
      <c r="T154" s="568">
        <v>5</v>
      </c>
      <c r="U154" s="523"/>
      <c r="V154" s="537">
        <v>1</v>
      </c>
      <c r="W154" s="537">
        <v>1</v>
      </c>
    </row>
    <row r="155" spans="1:23" x14ac:dyDescent="0.25">
      <c r="A155" s="259">
        <v>4</v>
      </c>
      <c r="B155" s="524" t="s">
        <v>404</v>
      </c>
      <c r="C155" s="524"/>
      <c r="D155" s="524"/>
      <c r="E155" s="524"/>
      <c r="F155" s="524"/>
      <c r="G155" s="524"/>
      <c r="H155" s="532"/>
      <c r="I155" s="518">
        <v>1</v>
      </c>
      <c r="J155" s="518">
        <v>0</v>
      </c>
      <c r="K155" s="514"/>
      <c r="L155" s="515">
        <f t="shared" ref="L155:L156" si="27">SUM(I155+J155)</f>
        <v>1</v>
      </c>
      <c r="M155" s="514"/>
      <c r="N155" s="329">
        <v>3</v>
      </c>
      <c r="O155" s="329">
        <v>0</v>
      </c>
      <c r="P155" s="680">
        <f t="shared" ref="P155:P156" si="28">(I155/L155)+((I155-J155)*0.01)</f>
        <v>1.01</v>
      </c>
      <c r="Q155" s="680"/>
      <c r="R155" s="529"/>
      <c r="S155" s="568">
        <v>4</v>
      </c>
      <c r="T155" s="568">
        <v>9</v>
      </c>
      <c r="U155" s="523"/>
      <c r="V155" s="537">
        <v>3</v>
      </c>
      <c r="W155" s="537">
        <v>0</v>
      </c>
    </row>
    <row r="156" spans="1:23" x14ac:dyDescent="0.25">
      <c r="A156" s="259">
        <v>3.5</v>
      </c>
      <c r="B156" s="109" t="s">
        <v>197</v>
      </c>
      <c r="H156" s="550"/>
      <c r="I156" s="547">
        <v>0</v>
      </c>
      <c r="J156" s="547">
        <v>0</v>
      </c>
      <c r="L156" s="39">
        <f t="shared" si="27"/>
        <v>0</v>
      </c>
      <c r="N156" s="11">
        <v>0</v>
      </c>
      <c r="O156" s="11">
        <v>0</v>
      </c>
      <c r="P156" s="680" t="e">
        <f t="shared" si="28"/>
        <v>#DIV/0!</v>
      </c>
      <c r="Q156" s="680"/>
      <c r="R156" s="549"/>
      <c r="S156" s="569">
        <v>3</v>
      </c>
      <c r="T156" s="569">
        <v>7</v>
      </c>
      <c r="U156" s="373"/>
      <c r="V156" s="548">
        <v>2</v>
      </c>
      <c r="W156" s="548">
        <v>1</v>
      </c>
    </row>
    <row r="157" spans="1:23" x14ac:dyDescent="0.25">
      <c r="A157" s="271">
        <v>3</v>
      </c>
      <c r="B157" s="524" t="s">
        <v>204</v>
      </c>
      <c r="C157" s="524"/>
      <c r="D157" s="524"/>
      <c r="E157" s="524"/>
      <c r="F157" s="524"/>
      <c r="G157" s="524"/>
      <c r="H157" s="532"/>
      <c r="I157" s="518">
        <v>0</v>
      </c>
      <c r="J157" s="518">
        <v>1</v>
      </c>
      <c r="K157" s="514"/>
      <c r="L157" s="515">
        <f>SUM(I157+J157)</f>
        <v>1</v>
      </c>
      <c r="M157" s="514"/>
      <c r="N157" s="329">
        <v>1</v>
      </c>
      <c r="O157" s="329">
        <v>2</v>
      </c>
      <c r="P157" s="680">
        <f>(I157/L157)+((I157-J157)*0.01)</f>
        <v>-0.01</v>
      </c>
      <c r="Q157" s="680"/>
      <c r="R157" s="529"/>
      <c r="S157" s="568">
        <v>5</v>
      </c>
      <c r="T157" s="568">
        <v>4</v>
      </c>
      <c r="U157" s="523"/>
      <c r="V157" s="537">
        <v>0</v>
      </c>
      <c r="W157" s="537">
        <v>3</v>
      </c>
    </row>
    <row r="158" spans="1:23" x14ac:dyDescent="0.25">
      <c r="A158" s="259">
        <v>3</v>
      </c>
      <c r="B158" s="524" t="s">
        <v>409</v>
      </c>
      <c r="C158" s="514"/>
      <c r="D158" s="514"/>
      <c r="E158" s="514"/>
      <c r="F158" s="514"/>
      <c r="G158" s="514"/>
      <c r="H158" s="539"/>
      <c r="I158" s="518">
        <v>0</v>
      </c>
      <c r="J158" s="518">
        <v>1</v>
      </c>
      <c r="K158" s="514"/>
      <c r="L158" s="515">
        <f>SUM(I158+J158)</f>
        <v>1</v>
      </c>
      <c r="M158" s="514"/>
      <c r="N158" s="329">
        <v>0</v>
      </c>
      <c r="O158" s="329">
        <v>3</v>
      </c>
      <c r="P158" s="682">
        <f>(I158/L158)+((I158-J158)*0.01)</f>
        <v>-0.01</v>
      </c>
      <c r="Q158" s="682"/>
      <c r="R158" s="529"/>
      <c r="S158" s="568">
        <v>4</v>
      </c>
      <c r="T158" s="568">
        <v>4</v>
      </c>
      <c r="U158" s="523"/>
      <c r="V158" s="537">
        <v>0</v>
      </c>
      <c r="W158" s="537">
        <v>0</v>
      </c>
    </row>
    <row r="159" spans="1:23" x14ac:dyDescent="0.25">
      <c r="A159" s="259">
        <v>2</v>
      </c>
      <c r="B159" s="524" t="s">
        <v>415</v>
      </c>
      <c r="C159" s="524"/>
      <c r="D159" s="524"/>
      <c r="E159" s="524"/>
      <c r="F159" s="524"/>
      <c r="G159" s="524"/>
      <c r="H159" s="532"/>
      <c r="I159" s="518">
        <v>0</v>
      </c>
      <c r="J159" s="518">
        <v>0</v>
      </c>
      <c r="K159" s="514"/>
      <c r="L159" s="515">
        <f t="shared" si="25"/>
        <v>0</v>
      </c>
      <c r="M159" s="514"/>
      <c r="N159" s="329">
        <v>0</v>
      </c>
      <c r="O159" s="329">
        <v>0</v>
      </c>
      <c r="P159" s="680" t="e">
        <f t="shared" si="26"/>
        <v>#DIV/0!</v>
      </c>
      <c r="Q159" s="680"/>
      <c r="R159" s="529"/>
      <c r="S159" s="568">
        <v>2</v>
      </c>
      <c r="T159" s="568">
        <v>7</v>
      </c>
      <c r="U159" s="523"/>
      <c r="V159" s="537">
        <v>0</v>
      </c>
      <c r="W159" s="537">
        <v>0</v>
      </c>
    </row>
    <row r="160" spans="1:23" x14ac:dyDescent="0.25">
      <c r="A160" s="516"/>
      <c r="B160" s="524" t="s">
        <v>76</v>
      </c>
      <c r="C160" s="524"/>
      <c r="D160" s="524"/>
      <c r="E160" s="524"/>
      <c r="F160" s="524"/>
      <c r="G160" s="524"/>
      <c r="H160" s="532"/>
      <c r="I160" s="580">
        <v>0</v>
      </c>
      <c r="J160" s="580">
        <v>0</v>
      </c>
      <c r="K160" s="524"/>
      <c r="L160" s="515">
        <f t="shared" si="25"/>
        <v>0</v>
      </c>
      <c r="M160" s="524"/>
      <c r="N160" s="296">
        <v>0</v>
      </c>
      <c r="O160" s="296">
        <v>0</v>
      </c>
      <c r="P160" s="552"/>
      <c r="Q160" s="552"/>
      <c r="R160" s="524"/>
      <c r="S160" s="524"/>
      <c r="T160" s="524"/>
      <c r="U160" s="524"/>
      <c r="V160" s="524"/>
      <c r="W160" s="524"/>
    </row>
    <row r="161" spans="1:49" x14ac:dyDescent="0.25">
      <c r="A161" s="516"/>
      <c r="B161" s="514" t="s">
        <v>106</v>
      </c>
      <c r="C161" s="514"/>
      <c r="D161" s="514"/>
      <c r="E161" s="514"/>
      <c r="F161" s="514"/>
      <c r="G161" s="514"/>
      <c r="H161" s="539"/>
      <c r="I161" s="514"/>
      <c r="J161" s="514"/>
      <c r="K161" s="514"/>
      <c r="L161" s="514"/>
      <c r="M161" s="514"/>
      <c r="N161" s="514"/>
      <c r="O161" s="514"/>
      <c r="P161" s="553"/>
      <c r="Q161" s="553"/>
      <c r="R161" s="109"/>
      <c r="S161" s="109"/>
      <c r="T161" s="109"/>
      <c r="U161" s="109"/>
      <c r="V161" s="109"/>
    </row>
    <row r="162" spans="1:49" x14ac:dyDescent="0.25">
      <c r="A162" s="516"/>
      <c r="B162" s="514" t="s">
        <v>158</v>
      </c>
      <c r="C162" s="514"/>
      <c r="D162" s="514"/>
      <c r="E162" s="514"/>
      <c r="F162" s="514"/>
      <c r="G162" s="514"/>
      <c r="H162" s="539"/>
      <c r="I162" s="514"/>
      <c r="J162" s="514"/>
      <c r="K162" s="514"/>
      <c r="L162" s="514"/>
      <c r="M162" s="514"/>
      <c r="N162" s="514"/>
      <c r="O162" s="514"/>
      <c r="P162" s="554"/>
      <c r="Q162" s="554"/>
      <c r="R162" s="514"/>
      <c r="S162" s="514"/>
      <c r="T162" s="514"/>
      <c r="U162" s="514"/>
      <c r="V162" s="514"/>
      <c r="W162" s="524"/>
    </row>
    <row r="163" spans="1:49" x14ac:dyDescent="0.25">
      <c r="A163" s="687" t="s">
        <v>339</v>
      </c>
      <c r="B163" s="687"/>
      <c r="C163" s="687"/>
      <c r="D163" s="687"/>
      <c r="E163" s="687"/>
      <c r="F163" s="687"/>
      <c r="G163" s="687"/>
      <c r="H163" s="571">
        <f>AVERAGE(A151:A162)</f>
        <v>4.4444444444444446</v>
      </c>
      <c r="I163" s="575">
        <f>SUM(I151:I162)</f>
        <v>3</v>
      </c>
      <c r="J163" s="6">
        <f>SUM(J151:J162)</f>
        <v>2</v>
      </c>
      <c r="K163" s="40"/>
      <c r="L163" s="11">
        <f>SUM(L151:L162)</f>
        <v>5</v>
      </c>
      <c r="N163" s="11">
        <f>SUM(N151:N162)</f>
        <v>13</v>
      </c>
      <c r="O163" s="11">
        <f>SUM(O151:O162)</f>
        <v>10</v>
      </c>
      <c r="P163" s="555"/>
      <c r="Q163" s="555"/>
    </row>
    <row r="165" spans="1:49" x14ac:dyDescent="0.25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684" t="s">
        <v>336</v>
      </c>
      <c r="L165" s="684"/>
      <c r="M165" s="684"/>
      <c r="N165" s="109"/>
      <c r="O165" s="109"/>
      <c r="P165" s="553"/>
      <c r="Q165" s="553"/>
      <c r="R165" s="679" t="s">
        <v>340</v>
      </c>
      <c r="S165" s="679"/>
      <c r="T165" s="679"/>
      <c r="U165" s="683" t="s">
        <v>414</v>
      </c>
      <c r="V165" s="683"/>
      <c r="W165" s="683"/>
    </row>
    <row r="166" spans="1:49" x14ac:dyDescent="0.25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684"/>
      <c r="L166" s="684"/>
      <c r="M166" s="684"/>
      <c r="N166" s="109"/>
      <c r="O166" s="109"/>
      <c r="P166" s="553"/>
      <c r="Q166" s="553"/>
      <c r="R166" s="679"/>
      <c r="S166" s="679"/>
      <c r="T166" s="679"/>
      <c r="U166" s="683"/>
      <c r="V166" s="683"/>
      <c r="W166" s="683"/>
    </row>
    <row r="167" spans="1:49" x14ac:dyDescent="0.25">
      <c r="A167" s="559"/>
      <c r="B167" s="202"/>
      <c r="C167" s="202"/>
      <c r="D167" s="109"/>
      <c r="E167" s="109"/>
      <c r="F167" s="109"/>
      <c r="G167" s="109"/>
      <c r="H167" s="585"/>
      <c r="I167" s="109"/>
      <c r="J167" s="109"/>
      <c r="K167" s="684"/>
      <c r="L167" s="684"/>
      <c r="M167" s="684"/>
      <c r="N167" s="109"/>
      <c r="O167" s="109"/>
      <c r="P167" s="553"/>
      <c r="Q167" s="553"/>
      <c r="R167" s="679"/>
      <c r="S167" s="679"/>
      <c r="T167" s="679"/>
      <c r="U167" s="683"/>
      <c r="V167" s="683"/>
      <c r="W167" s="683"/>
    </row>
    <row r="168" spans="1:49" x14ac:dyDescent="0.25">
      <c r="A168" s="109"/>
      <c r="B168" s="711" t="s">
        <v>377</v>
      </c>
      <c r="C168" s="711"/>
      <c r="D168" s="711"/>
      <c r="E168" s="711"/>
      <c r="F168" s="711"/>
      <c r="G168" s="711"/>
      <c r="H168" s="712"/>
      <c r="I168" s="714" t="s">
        <v>334</v>
      </c>
      <c r="J168" s="714"/>
      <c r="K168" s="684"/>
      <c r="L168" s="684"/>
      <c r="M168" s="684"/>
      <c r="N168" s="714" t="s">
        <v>335</v>
      </c>
      <c r="O168" s="714"/>
      <c r="P168" s="688" t="s">
        <v>317</v>
      </c>
      <c r="Q168" s="688"/>
      <c r="R168" s="679"/>
      <c r="S168" s="679"/>
      <c r="T168" s="679"/>
      <c r="U168" s="683"/>
      <c r="V168" s="683"/>
      <c r="W168" s="683"/>
    </row>
    <row r="169" spans="1:49" x14ac:dyDescent="0.25">
      <c r="A169" s="561" t="s">
        <v>190</v>
      </c>
      <c r="B169" s="713"/>
      <c r="C169" s="711"/>
      <c r="D169" s="711"/>
      <c r="E169" s="711"/>
      <c r="F169" s="711"/>
      <c r="G169" s="711"/>
      <c r="H169" s="712"/>
      <c r="I169" s="101" t="s">
        <v>4</v>
      </c>
      <c r="J169" s="101" t="s">
        <v>6</v>
      </c>
      <c r="K169" s="109"/>
      <c r="L169" s="109"/>
      <c r="M169" s="109"/>
      <c r="N169" s="101" t="s">
        <v>4</v>
      </c>
      <c r="O169" s="101" t="s">
        <v>6</v>
      </c>
      <c r="P169" s="689"/>
      <c r="Q169" s="689"/>
      <c r="R169" s="527"/>
      <c r="S169" s="557" t="s">
        <v>4</v>
      </c>
      <c r="T169" s="557" t="s">
        <v>6</v>
      </c>
      <c r="U169" s="521"/>
      <c r="V169" s="521" t="s">
        <v>4</v>
      </c>
      <c r="W169" s="521" t="s">
        <v>6</v>
      </c>
    </row>
    <row r="170" spans="1:49" x14ac:dyDescent="0.25">
      <c r="A170" s="337">
        <v>6</v>
      </c>
      <c r="B170" s="326" t="s">
        <v>144</v>
      </c>
      <c r="C170" s="546"/>
      <c r="D170" s="546"/>
      <c r="E170" s="546"/>
      <c r="F170" s="546"/>
      <c r="G170" s="546"/>
      <c r="H170" s="565"/>
      <c r="I170" s="519">
        <v>1</v>
      </c>
      <c r="J170" s="519">
        <v>0</v>
      </c>
      <c r="K170" s="546"/>
      <c r="L170" s="513">
        <f t="shared" ref="L170:L172" si="29">SUM(I170+J170)</f>
        <v>1</v>
      </c>
      <c r="M170" s="546"/>
      <c r="N170" s="519">
        <v>5</v>
      </c>
      <c r="O170" s="519">
        <v>4</v>
      </c>
      <c r="P170" s="682">
        <f t="shared" ref="P170" si="30">(I170/L170)+((I170-J170)*0.01)</f>
        <v>1.01</v>
      </c>
      <c r="Q170" s="682"/>
      <c r="R170" s="529"/>
      <c r="S170" s="558">
        <v>9</v>
      </c>
      <c r="T170" s="558">
        <v>4</v>
      </c>
      <c r="U170" s="523"/>
      <c r="V170" s="537">
        <v>0</v>
      </c>
      <c r="W170" s="537">
        <v>0</v>
      </c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</row>
    <row r="171" spans="1:49" x14ac:dyDescent="0.25">
      <c r="A171" s="337">
        <v>4.5</v>
      </c>
      <c r="B171" s="411" t="s">
        <v>378</v>
      </c>
      <c r="C171" s="155"/>
      <c r="D171" s="155"/>
      <c r="E171" s="155"/>
      <c r="F171" s="155"/>
      <c r="G171" s="155"/>
      <c r="H171" s="532"/>
      <c r="I171" s="543">
        <v>1</v>
      </c>
      <c r="J171" s="543">
        <v>0</v>
      </c>
      <c r="K171" s="326"/>
      <c r="L171" s="544">
        <f t="shared" si="29"/>
        <v>1</v>
      </c>
      <c r="M171" s="326"/>
      <c r="N171" s="325">
        <v>4</v>
      </c>
      <c r="O171" s="325">
        <v>0</v>
      </c>
      <c r="P171" s="682">
        <f t="shared" ref="P171:P172" si="31">(I171/L171)+((I171-J171)*0.01)</f>
        <v>1.01</v>
      </c>
      <c r="Q171" s="682"/>
      <c r="R171" s="538"/>
      <c r="S171" s="567">
        <v>6</v>
      </c>
      <c r="T171" s="567">
        <v>6</v>
      </c>
      <c r="U171" s="545"/>
      <c r="V171" s="545">
        <v>0</v>
      </c>
      <c r="W171" s="545">
        <v>0</v>
      </c>
    </row>
    <row r="172" spans="1:49" x14ac:dyDescent="0.25">
      <c r="A172" s="337">
        <v>4</v>
      </c>
      <c r="B172" s="411" t="s">
        <v>394</v>
      </c>
      <c r="C172" s="514"/>
      <c r="D172" s="514"/>
      <c r="E172" s="514"/>
      <c r="F172" s="514"/>
      <c r="G172" s="514"/>
      <c r="H172" s="539"/>
      <c r="I172" s="518">
        <v>0</v>
      </c>
      <c r="J172" s="518">
        <v>0</v>
      </c>
      <c r="K172" s="514"/>
      <c r="L172" s="515">
        <f t="shared" si="29"/>
        <v>0</v>
      </c>
      <c r="M172" s="514"/>
      <c r="N172" s="329">
        <v>0</v>
      </c>
      <c r="O172" s="329">
        <v>0</v>
      </c>
      <c r="P172" s="682" t="e">
        <f t="shared" si="31"/>
        <v>#DIV/0!</v>
      </c>
      <c r="Q172" s="682"/>
      <c r="R172" s="529"/>
      <c r="S172" s="568">
        <v>7</v>
      </c>
      <c r="T172" s="568">
        <v>9</v>
      </c>
      <c r="U172" s="537"/>
      <c r="V172" s="537">
        <v>0</v>
      </c>
      <c r="W172" s="537">
        <v>0</v>
      </c>
    </row>
    <row r="173" spans="1:49" x14ac:dyDescent="0.25">
      <c r="A173" s="337">
        <v>4</v>
      </c>
      <c r="B173" s="514" t="s">
        <v>405</v>
      </c>
      <c r="C173" s="514"/>
      <c r="D173" s="514"/>
      <c r="E173" s="514"/>
      <c r="F173" s="514"/>
      <c r="G173" s="514"/>
      <c r="H173" s="539"/>
      <c r="I173" s="329">
        <v>1</v>
      </c>
      <c r="J173" s="329">
        <v>0</v>
      </c>
      <c r="K173" s="514"/>
      <c r="L173" s="515">
        <f>SUM(I173+J173)</f>
        <v>1</v>
      </c>
      <c r="M173" s="514"/>
      <c r="N173" s="329">
        <v>3</v>
      </c>
      <c r="O173" s="329">
        <v>1</v>
      </c>
      <c r="P173" s="682">
        <f>(I173/L173)+((I173-J173)*0.01)</f>
        <v>1.01</v>
      </c>
      <c r="Q173" s="682"/>
      <c r="R173" s="529"/>
      <c r="S173" s="573">
        <v>13</v>
      </c>
      <c r="T173" s="573">
        <v>2</v>
      </c>
      <c r="U173" s="537"/>
      <c r="V173" s="537">
        <v>0</v>
      </c>
      <c r="W173" s="537">
        <v>0</v>
      </c>
    </row>
    <row r="174" spans="1:49" x14ac:dyDescent="0.25">
      <c r="A174" s="302">
        <v>3.5</v>
      </c>
      <c r="B174" s="514" t="s">
        <v>145</v>
      </c>
      <c r="C174" s="514"/>
      <c r="D174" s="514"/>
      <c r="E174" s="514"/>
      <c r="F174" s="514"/>
      <c r="G174" s="514"/>
      <c r="H174" s="539"/>
      <c r="I174" s="329">
        <v>1</v>
      </c>
      <c r="J174" s="329">
        <v>0</v>
      </c>
      <c r="K174" s="514"/>
      <c r="L174" s="515">
        <f>SUM(I174+J174)</f>
        <v>1</v>
      </c>
      <c r="M174" s="514"/>
      <c r="N174" s="329">
        <v>2</v>
      </c>
      <c r="O174" s="329">
        <v>0</v>
      </c>
      <c r="P174" s="682">
        <f>(I174/L174)+((I174-J174)*0.01)</f>
        <v>1.01</v>
      </c>
      <c r="Q174" s="682"/>
      <c r="R174" s="529"/>
      <c r="S174" s="573">
        <v>11</v>
      </c>
      <c r="T174" s="573">
        <v>7</v>
      </c>
      <c r="U174" s="523"/>
      <c r="V174" s="537">
        <v>0</v>
      </c>
      <c r="W174" s="537">
        <v>0</v>
      </c>
    </row>
    <row r="175" spans="1:49" x14ac:dyDescent="0.25">
      <c r="A175" s="337">
        <v>3</v>
      </c>
      <c r="B175" s="367" t="s">
        <v>390</v>
      </c>
      <c r="C175" s="524"/>
      <c r="D175" s="524"/>
      <c r="E175" s="524"/>
      <c r="F175" s="524"/>
      <c r="G175" s="524"/>
      <c r="H175" s="532"/>
      <c r="I175" s="518">
        <v>0</v>
      </c>
      <c r="J175" s="518">
        <v>0</v>
      </c>
      <c r="K175" s="514"/>
      <c r="L175" s="515">
        <f>SUM(I175+J175)</f>
        <v>0</v>
      </c>
      <c r="M175" s="514"/>
      <c r="N175" s="329">
        <v>0</v>
      </c>
      <c r="O175" s="329">
        <v>0</v>
      </c>
      <c r="P175" s="682" t="e">
        <f>(I175/L175)+((I175-J175)*0.01)</f>
        <v>#DIV/0!</v>
      </c>
      <c r="Q175" s="682"/>
      <c r="R175" s="529"/>
      <c r="S175" s="568">
        <v>4</v>
      </c>
      <c r="T175" s="568">
        <v>10</v>
      </c>
      <c r="U175" s="537"/>
      <c r="V175" s="537">
        <v>0</v>
      </c>
      <c r="W175" s="537">
        <v>0</v>
      </c>
    </row>
    <row r="176" spans="1:49" x14ac:dyDescent="0.25">
      <c r="A176" s="302">
        <v>2.5</v>
      </c>
      <c r="B176" s="514" t="s">
        <v>379</v>
      </c>
      <c r="C176" s="524"/>
      <c r="D176" s="524"/>
      <c r="E176" s="524"/>
      <c r="F176" s="524"/>
      <c r="G176" s="524"/>
      <c r="H176" s="532"/>
      <c r="I176" s="518">
        <v>1</v>
      </c>
      <c r="J176" s="518">
        <v>0</v>
      </c>
      <c r="K176" s="514"/>
      <c r="L176" s="515">
        <f>SUM(I176+J176)</f>
        <v>1</v>
      </c>
      <c r="M176" s="514"/>
      <c r="N176" s="329">
        <v>2</v>
      </c>
      <c r="O176" s="329">
        <v>0</v>
      </c>
      <c r="P176" s="682">
        <f>(I176/L176)+((I176-J176)*0.01)</f>
        <v>1.01</v>
      </c>
      <c r="Q176" s="682"/>
      <c r="R176" s="529"/>
      <c r="S176" s="568">
        <v>2</v>
      </c>
      <c r="T176" s="568">
        <v>5</v>
      </c>
      <c r="U176" s="537"/>
      <c r="V176" s="537">
        <v>0</v>
      </c>
      <c r="W176" s="537">
        <v>0</v>
      </c>
    </row>
    <row r="177" spans="1:23" x14ac:dyDescent="0.25">
      <c r="A177" s="539"/>
      <c r="B177" s="338"/>
      <c r="C177" s="514"/>
      <c r="D177" s="514"/>
      <c r="E177" s="514"/>
      <c r="F177" s="514"/>
      <c r="G177" s="514"/>
      <c r="H177" s="539"/>
      <c r="I177" s="514"/>
      <c r="J177" s="514"/>
      <c r="K177" s="514"/>
      <c r="L177" s="514"/>
      <c r="M177" s="514"/>
      <c r="N177" s="514"/>
      <c r="O177" s="514"/>
      <c r="P177" s="514"/>
      <c r="Q177" s="514"/>
      <c r="R177" s="514"/>
      <c r="S177" s="514"/>
      <c r="T177" s="514"/>
      <c r="U177" s="514"/>
      <c r="V177" s="514"/>
      <c r="W177" s="524"/>
    </row>
    <row r="178" spans="1:23" x14ac:dyDescent="0.25">
      <c r="A178" s="539"/>
      <c r="H178" s="550"/>
    </row>
    <row r="179" spans="1:23" x14ac:dyDescent="0.25">
      <c r="A179" s="516"/>
      <c r="B179" s="411" t="s">
        <v>76</v>
      </c>
      <c r="C179" s="524"/>
      <c r="D179" s="524"/>
      <c r="E179" s="524"/>
      <c r="F179" s="524"/>
      <c r="G179" s="524"/>
      <c r="H179" s="532"/>
      <c r="I179" s="329">
        <v>0</v>
      </c>
      <c r="J179" s="329">
        <v>0</v>
      </c>
      <c r="K179" s="514"/>
      <c r="L179" s="515">
        <f t="shared" ref="L179" si="32">SUM(I179+J179)</f>
        <v>0</v>
      </c>
      <c r="M179" s="514"/>
      <c r="N179" s="329">
        <v>0</v>
      </c>
      <c r="O179" s="329">
        <v>0</v>
      </c>
      <c r="P179" s="524"/>
      <c r="Q179" s="524"/>
      <c r="R179" s="524"/>
      <c r="S179" s="524"/>
      <c r="T179" s="524"/>
      <c r="U179" s="524"/>
      <c r="V179" s="524"/>
      <c r="W179" s="524"/>
    </row>
    <row r="180" spans="1:23" x14ac:dyDescent="0.25">
      <c r="A180" s="516"/>
      <c r="B180" s="338" t="s">
        <v>106</v>
      </c>
      <c r="C180" s="514"/>
      <c r="D180" s="514"/>
      <c r="E180" s="514"/>
      <c r="F180" s="514"/>
      <c r="G180" s="514"/>
      <c r="H180" s="539"/>
      <c r="I180" s="329"/>
      <c r="J180" s="329"/>
      <c r="K180" s="514"/>
      <c r="L180" s="515"/>
      <c r="M180" s="514"/>
      <c r="N180" s="514"/>
      <c r="O180" s="514"/>
      <c r="P180" s="109"/>
      <c r="Q180" s="109"/>
      <c r="R180" s="109"/>
      <c r="S180" s="109"/>
      <c r="T180" s="109"/>
      <c r="U180" s="109"/>
      <c r="V180" s="109"/>
    </row>
    <row r="181" spans="1:23" x14ac:dyDescent="0.25">
      <c r="A181" s="516"/>
      <c r="B181" s="338" t="s">
        <v>158</v>
      </c>
      <c r="C181" s="514"/>
      <c r="D181" s="514"/>
      <c r="E181" s="514"/>
      <c r="F181" s="514"/>
      <c r="G181" s="514"/>
      <c r="H181" s="539"/>
      <c r="I181" s="514"/>
      <c r="J181" s="514"/>
      <c r="K181" s="514"/>
      <c r="L181" s="514"/>
      <c r="M181" s="514"/>
      <c r="N181" s="514"/>
      <c r="O181" s="514"/>
      <c r="P181" s="514"/>
      <c r="Q181" s="514"/>
      <c r="R181" s="514"/>
      <c r="S181" s="514"/>
      <c r="T181" s="514"/>
      <c r="U181" s="514"/>
      <c r="V181" s="514"/>
      <c r="W181" s="524"/>
    </row>
    <row r="182" spans="1:23" x14ac:dyDescent="0.25">
      <c r="A182" s="681" t="s">
        <v>339</v>
      </c>
      <c r="B182" s="681"/>
      <c r="C182" s="681"/>
      <c r="D182" s="681"/>
      <c r="E182" s="681"/>
      <c r="F182" s="681"/>
      <c r="G182" s="681"/>
      <c r="H182" s="583">
        <f>AVERAGE(A170:A181)</f>
        <v>3.9285714285714284</v>
      </c>
      <c r="I182" s="563">
        <f>SUM(I170:I181)</f>
        <v>5</v>
      </c>
      <c r="J182" s="563">
        <f>SUM(J170:J181)</f>
        <v>0</v>
      </c>
      <c r="K182" s="40"/>
      <c r="L182" s="563">
        <f>SUM(L170:L181)</f>
        <v>5</v>
      </c>
      <c r="N182" s="563">
        <f>SUM(N170:N181)</f>
        <v>16</v>
      </c>
      <c r="O182" s="563">
        <f>SUM(O170:O181)</f>
        <v>5</v>
      </c>
    </row>
    <row r="183" spans="1:23" x14ac:dyDescent="0.25">
      <c r="A183" s="356"/>
      <c r="B183" s="356"/>
      <c r="C183" s="356"/>
      <c r="D183" s="356"/>
      <c r="E183" s="356"/>
      <c r="F183" s="356"/>
      <c r="G183" s="356"/>
      <c r="H183" s="582"/>
      <c r="I183" s="191"/>
      <c r="J183" s="191"/>
      <c r="K183" s="141"/>
      <c r="L183" s="191"/>
      <c r="M183" s="194"/>
      <c r="N183" s="191"/>
      <c r="O183" s="191"/>
      <c r="P183" s="194"/>
      <c r="Q183" s="194"/>
      <c r="R183" s="194"/>
      <c r="S183" s="194"/>
      <c r="T183" s="194"/>
      <c r="U183" s="194"/>
      <c r="V183" s="194"/>
      <c r="W183" s="194"/>
    </row>
    <row r="184" spans="1:23" x14ac:dyDescent="0.25">
      <c r="A184" s="386" t="s">
        <v>343</v>
      </c>
    </row>
    <row r="185" spans="1:23" x14ac:dyDescent="0.25">
      <c r="A185" s="101"/>
    </row>
    <row r="186" spans="1:23" x14ac:dyDescent="0.25">
      <c r="A186" s="386" t="s">
        <v>226</v>
      </c>
    </row>
    <row r="187" spans="1:23" x14ac:dyDescent="0.25">
      <c r="A187" s="386"/>
    </row>
    <row r="188" spans="1:23" x14ac:dyDescent="0.25">
      <c r="A188" s="386" t="s">
        <v>227</v>
      </c>
    </row>
    <row r="189" spans="1:23" x14ac:dyDescent="0.25">
      <c r="A189" s="540" t="s">
        <v>228</v>
      </c>
    </row>
    <row r="190" spans="1:23" x14ac:dyDescent="0.25">
      <c r="A190" s="540" t="s">
        <v>229</v>
      </c>
    </row>
    <row r="191" spans="1:23" x14ac:dyDescent="0.25">
      <c r="A191" s="540" t="s">
        <v>230</v>
      </c>
    </row>
    <row r="192" spans="1:23" x14ac:dyDescent="0.25">
      <c r="A192" s="540" t="s">
        <v>231</v>
      </c>
    </row>
    <row r="193" spans="1:1" x14ac:dyDescent="0.25">
      <c r="A193" s="540" t="s">
        <v>229</v>
      </c>
    </row>
    <row r="194" spans="1:1" x14ac:dyDescent="0.25">
      <c r="A194" s="540"/>
    </row>
    <row r="195" spans="1:1" x14ac:dyDescent="0.25">
      <c r="A195" s="540" t="s">
        <v>232</v>
      </c>
    </row>
    <row r="196" spans="1:1" x14ac:dyDescent="0.25">
      <c r="A196" s="540" t="s">
        <v>233</v>
      </c>
    </row>
    <row r="197" spans="1:1" x14ac:dyDescent="0.25">
      <c r="A197" s="540" t="s">
        <v>234</v>
      </c>
    </row>
    <row r="198" spans="1:1" x14ac:dyDescent="0.25">
      <c r="A198" s="540"/>
    </row>
    <row r="199" spans="1:1" x14ac:dyDescent="0.25">
      <c r="A199" s="540" t="s">
        <v>235</v>
      </c>
    </row>
    <row r="200" spans="1:1" x14ac:dyDescent="0.25">
      <c r="A200" s="540" t="s">
        <v>236</v>
      </c>
    </row>
    <row r="201" spans="1:1" x14ac:dyDescent="0.25">
      <c r="A201" s="101"/>
    </row>
    <row r="202" spans="1:1" x14ac:dyDescent="0.25">
      <c r="A202" t="s">
        <v>186</v>
      </c>
    </row>
    <row r="203" spans="1:1" x14ac:dyDescent="0.25">
      <c r="A203" t="s">
        <v>344</v>
      </c>
    </row>
    <row r="204" spans="1:1" x14ac:dyDescent="0.25">
      <c r="A204" t="s">
        <v>345</v>
      </c>
    </row>
    <row r="206" spans="1:1" x14ac:dyDescent="0.25">
      <c r="A206" s="109" t="s">
        <v>346</v>
      </c>
    </row>
    <row r="207" spans="1:1" x14ac:dyDescent="0.25">
      <c r="A207" s="109" t="s">
        <v>122</v>
      </c>
    </row>
    <row r="208" spans="1:1" x14ac:dyDescent="0.25">
      <c r="A208" s="109" t="s">
        <v>123</v>
      </c>
    </row>
    <row r="209" spans="1:1" x14ac:dyDescent="0.25">
      <c r="A209" s="109" t="s">
        <v>347</v>
      </c>
    </row>
    <row r="210" spans="1:1" x14ac:dyDescent="0.25">
      <c r="A210" s="101"/>
    </row>
    <row r="211" spans="1:1" x14ac:dyDescent="0.25">
      <c r="A211" s="109" t="s">
        <v>348</v>
      </c>
    </row>
    <row r="212" spans="1:1" x14ac:dyDescent="0.25">
      <c r="A212" s="109" t="s">
        <v>349</v>
      </c>
    </row>
    <row r="213" spans="1:1" x14ac:dyDescent="0.25">
      <c r="A213" s="109" t="s">
        <v>168</v>
      </c>
    </row>
    <row r="214" spans="1:1" x14ac:dyDescent="0.25">
      <c r="A214" s="109" t="s">
        <v>169</v>
      </c>
    </row>
    <row r="215" spans="1:1" x14ac:dyDescent="0.25">
      <c r="A215" s="109" t="s">
        <v>170</v>
      </c>
    </row>
    <row r="216" spans="1:1" x14ac:dyDescent="0.25">
      <c r="A216" s="109"/>
    </row>
    <row r="217" spans="1:1" x14ac:dyDescent="0.25">
      <c r="A217" s="109" t="s">
        <v>107</v>
      </c>
    </row>
    <row r="218" spans="1:1" x14ac:dyDescent="0.25">
      <c r="A218" s="109"/>
    </row>
    <row r="219" spans="1:1" x14ac:dyDescent="0.25">
      <c r="A219" t="s">
        <v>179</v>
      </c>
    </row>
    <row r="220" spans="1:1" x14ac:dyDescent="0.25">
      <c r="A220" s="109" t="s">
        <v>180</v>
      </c>
    </row>
    <row r="221" spans="1:1" x14ac:dyDescent="0.25">
      <c r="A221" s="109" t="s">
        <v>396</v>
      </c>
    </row>
    <row r="222" spans="1:1" x14ac:dyDescent="0.25">
      <c r="A222" s="109"/>
    </row>
    <row r="223" spans="1:1" ht="17.399999999999999" x14ac:dyDescent="0.3">
      <c r="A223" s="109" t="s">
        <v>410</v>
      </c>
    </row>
    <row r="224" spans="1:1" ht="11.25" customHeight="1" x14ac:dyDescent="0.25">
      <c r="A224" s="109"/>
    </row>
    <row r="225" spans="1:1" x14ac:dyDescent="0.25">
      <c r="A225" s="109" t="s">
        <v>350</v>
      </c>
    </row>
    <row r="226" spans="1:1" x14ac:dyDescent="0.25">
      <c r="A226" s="194" t="s">
        <v>351</v>
      </c>
    </row>
    <row r="227" spans="1:1" x14ac:dyDescent="0.25">
      <c r="A227" s="194" t="s">
        <v>352</v>
      </c>
    </row>
    <row r="229" spans="1:1" x14ac:dyDescent="0.25">
      <c r="A229" t="s">
        <v>353</v>
      </c>
    </row>
    <row r="230" spans="1:1" x14ac:dyDescent="0.25">
      <c r="A230" t="s">
        <v>354</v>
      </c>
    </row>
    <row r="231" spans="1:1" x14ac:dyDescent="0.25">
      <c r="A231" t="s">
        <v>355</v>
      </c>
    </row>
    <row r="232" spans="1:1" x14ac:dyDescent="0.25">
      <c r="A232" t="s">
        <v>356</v>
      </c>
    </row>
    <row r="233" spans="1:1" x14ac:dyDescent="0.25">
      <c r="A233" t="s">
        <v>357</v>
      </c>
    </row>
    <row r="234" spans="1:1" x14ac:dyDescent="0.25">
      <c r="A234" s="541" t="s">
        <v>358</v>
      </c>
    </row>
    <row r="235" spans="1:1" x14ac:dyDescent="0.25">
      <c r="A235" t="s">
        <v>94</v>
      </c>
    </row>
    <row r="236" spans="1:1" x14ac:dyDescent="0.25">
      <c r="A236" t="s">
        <v>359</v>
      </c>
    </row>
    <row r="238" spans="1:1" x14ac:dyDescent="0.25">
      <c r="A238" s="109" t="s">
        <v>360</v>
      </c>
    </row>
    <row r="239" spans="1:1" x14ac:dyDescent="0.25">
      <c r="A239" s="109" t="s">
        <v>183</v>
      </c>
    </row>
    <row r="240" spans="1:1" x14ac:dyDescent="0.25">
      <c r="A240" s="109" t="s">
        <v>252</v>
      </c>
    </row>
    <row r="241" spans="1:22" x14ac:dyDescent="0.25">
      <c r="A241" s="109" t="s">
        <v>253</v>
      </c>
    </row>
    <row r="242" spans="1:22" x14ac:dyDescent="0.25">
      <c r="A242" s="109" t="s">
        <v>254</v>
      </c>
    </row>
    <row r="243" spans="1:22" x14ac:dyDescent="0.25">
      <c r="A243" s="109" t="s">
        <v>255</v>
      </c>
    </row>
    <row r="244" spans="1:22" x14ac:dyDescent="0.25">
      <c r="A244" s="109"/>
    </row>
    <row r="245" spans="1:22" x14ac:dyDescent="0.25">
      <c r="A245" s="109" t="s">
        <v>184</v>
      </c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</row>
    <row r="246" spans="1:22" x14ac:dyDescent="0.25">
      <c r="A246" s="109" t="s">
        <v>382</v>
      </c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</row>
    <row r="247" spans="1:22" x14ac:dyDescent="0.25">
      <c r="A247" s="109" t="s">
        <v>383</v>
      </c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</row>
    <row r="248" spans="1:22" x14ac:dyDescent="0.25">
      <c r="A248" s="109" t="s">
        <v>384</v>
      </c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</row>
    <row r="249" spans="1:22" x14ac:dyDescent="0.25">
      <c r="A249" s="109" t="s">
        <v>385</v>
      </c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</row>
    <row r="250" spans="1:22" x14ac:dyDescent="0.25">
      <c r="A250" s="109" t="s">
        <v>386</v>
      </c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</row>
    <row r="251" spans="1:22" x14ac:dyDescent="0.25">
      <c r="A251" s="109"/>
    </row>
    <row r="252" spans="1:22" x14ac:dyDescent="0.25">
      <c r="A252" s="109" t="s">
        <v>98</v>
      </c>
    </row>
    <row r="253" spans="1:22" x14ac:dyDescent="0.25">
      <c r="A253" s="109" t="s">
        <v>99</v>
      </c>
    </row>
    <row r="254" spans="1:22" x14ac:dyDescent="0.25">
      <c r="A254" s="109" t="s">
        <v>100</v>
      </c>
    </row>
    <row r="255" spans="1:22" x14ac:dyDescent="0.25">
      <c r="A255" s="109"/>
    </row>
    <row r="256" spans="1:22" x14ac:dyDescent="0.25">
      <c r="A256" s="109" t="s">
        <v>398</v>
      </c>
    </row>
    <row r="257" spans="1:1" x14ac:dyDescent="0.25">
      <c r="A257" s="109" t="s">
        <v>399</v>
      </c>
    </row>
    <row r="258" spans="1:1" x14ac:dyDescent="0.25">
      <c r="A258" s="109" t="s">
        <v>361</v>
      </c>
    </row>
    <row r="259" spans="1:1" x14ac:dyDescent="0.25">
      <c r="A259" s="109" t="s">
        <v>117</v>
      </c>
    </row>
    <row r="260" spans="1:1" x14ac:dyDescent="0.25">
      <c r="A260" s="109" t="s">
        <v>116</v>
      </c>
    </row>
    <row r="261" spans="1:1" x14ac:dyDescent="0.25">
      <c r="A261" s="109" t="s">
        <v>102</v>
      </c>
    </row>
    <row r="262" spans="1:1" x14ac:dyDescent="0.25">
      <c r="A262" s="109" t="s">
        <v>103</v>
      </c>
    </row>
    <row r="263" spans="1:1" x14ac:dyDescent="0.25">
      <c r="A263" s="109" t="s">
        <v>118</v>
      </c>
    </row>
    <row r="264" spans="1:1" x14ac:dyDescent="0.25">
      <c r="A264" s="109" t="s">
        <v>119</v>
      </c>
    </row>
    <row r="265" spans="1:1" x14ac:dyDescent="0.25">
      <c r="A265" s="109" t="s">
        <v>120</v>
      </c>
    </row>
    <row r="266" spans="1:1" x14ac:dyDescent="0.25">
      <c r="A266" s="109" t="s">
        <v>121</v>
      </c>
    </row>
    <row r="267" spans="1:1" x14ac:dyDescent="0.25">
      <c r="A267" s="109"/>
    </row>
    <row r="268" spans="1:1" x14ac:dyDescent="0.25">
      <c r="A268" s="109" t="s">
        <v>362</v>
      </c>
    </row>
    <row r="269" spans="1:1" x14ac:dyDescent="0.25">
      <c r="A269" s="109" t="s">
        <v>363</v>
      </c>
    </row>
    <row r="270" spans="1:1" x14ac:dyDescent="0.25">
      <c r="A270" s="109" t="s">
        <v>364</v>
      </c>
    </row>
    <row r="271" spans="1:1" x14ac:dyDescent="0.25">
      <c r="A271" s="109" t="s">
        <v>365</v>
      </c>
    </row>
    <row r="272" spans="1:1" x14ac:dyDescent="0.25">
      <c r="A272" s="109" t="s">
        <v>366</v>
      </c>
    </row>
    <row r="273" spans="1:13" x14ac:dyDescent="0.25">
      <c r="A273" s="109" t="s">
        <v>418</v>
      </c>
    </row>
    <row r="274" spans="1:13" x14ac:dyDescent="0.25">
      <c r="A274" s="109" t="s">
        <v>367</v>
      </c>
    </row>
    <row r="275" spans="1:13" ht="13.8" x14ac:dyDescent="0.25">
      <c r="A275" s="95"/>
    </row>
    <row r="276" spans="1:13" x14ac:dyDescent="0.25">
      <c r="A276" s="117" t="s">
        <v>127</v>
      </c>
      <c r="M276" s="117" t="s">
        <v>128</v>
      </c>
    </row>
    <row r="277" spans="1:13" x14ac:dyDescent="0.25">
      <c r="A277" s="117"/>
      <c r="M277" s="117"/>
    </row>
    <row r="278" spans="1:13" x14ac:dyDescent="0.25">
      <c r="A278" s="726" t="s">
        <v>433</v>
      </c>
      <c r="M278" s="726" t="s">
        <v>433</v>
      </c>
    </row>
    <row r="279" spans="1:13" x14ac:dyDescent="0.25">
      <c r="A279" s="726" t="s">
        <v>434</v>
      </c>
      <c r="M279" s="726" t="s">
        <v>434</v>
      </c>
    </row>
    <row r="280" spans="1:13" x14ac:dyDescent="0.25">
      <c r="A280" s="117"/>
      <c r="M280" s="117"/>
    </row>
    <row r="282" spans="1:13" ht="13.8" x14ac:dyDescent="0.25">
      <c r="A282" s="2" t="s">
        <v>124</v>
      </c>
    </row>
    <row r="283" spans="1:13" ht="13.8" x14ac:dyDescent="0.25">
      <c r="A283" s="2"/>
    </row>
    <row r="284" spans="1:13" ht="13.8" x14ac:dyDescent="0.25">
      <c r="A284" s="2"/>
    </row>
    <row r="285" spans="1:13" ht="16.8" x14ac:dyDescent="0.3">
      <c r="A285" s="107" t="s">
        <v>84</v>
      </c>
    </row>
    <row r="286" spans="1:13" ht="16.8" x14ac:dyDescent="0.3">
      <c r="A286" s="107"/>
    </row>
    <row r="287" spans="1:13" ht="13.8" x14ac:dyDescent="0.25">
      <c r="A287" s="257" t="s">
        <v>368</v>
      </c>
    </row>
    <row r="288" spans="1:13" ht="13.8" x14ac:dyDescent="0.25">
      <c r="A288" s="257"/>
    </row>
    <row r="289" spans="1:1" ht="13.8" x14ac:dyDescent="0.25">
      <c r="A289" s="257" t="s">
        <v>369</v>
      </c>
    </row>
    <row r="290" spans="1:1" ht="13.8" x14ac:dyDescent="0.25">
      <c r="A290" s="257"/>
    </row>
    <row r="291" spans="1:1" ht="13.8" x14ac:dyDescent="0.25">
      <c r="A291" s="257" t="s">
        <v>370</v>
      </c>
    </row>
    <row r="292" spans="1:1" ht="13.8" x14ac:dyDescent="0.25">
      <c r="A292" s="257"/>
    </row>
    <row r="293" spans="1:1" ht="13.8" x14ac:dyDescent="0.25">
      <c r="A293" s="257" t="s">
        <v>371</v>
      </c>
    </row>
    <row r="294" spans="1:1" ht="13.8" x14ac:dyDescent="0.25">
      <c r="A294" s="257"/>
    </row>
    <row r="295" spans="1:1" ht="13.8" x14ac:dyDescent="0.25">
      <c r="A295" s="257" t="s">
        <v>372</v>
      </c>
    </row>
    <row r="296" spans="1:1" ht="13.8" x14ac:dyDescent="0.25">
      <c r="A296" s="2" t="s">
        <v>373</v>
      </c>
    </row>
    <row r="297" spans="1:1" ht="13.8" x14ac:dyDescent="0.25">
      <c r="A297" s="2" t="s">
        <v>397</v>
      </c>
    </row>
    <row r="298" spans="1:1" ht="13.8" x14ac:dyDescent="0.25">
      <c r="A298" s="2"/>
    </row>
    <row r="299" spans="1:1" ht="13.8" x14ac:dyDescent="0.25">
      <c r="A299" s="2" t="s">
        <v>104</v>
      </c>
    </row>
    <row r="300" spans="1:1" ht="13.8" x14ac:dyDescent="0.25">
      <c r="A300" s="2"/>
    </row>
    <row r="301" spans="1:1" ht="13.8" x14ac:dyDescent="0.25">
      <c r="A301" s="2" t="s">
        <v>88</v>
      </c>
    </row>
    <row r="302" spans="1:1" ht="13.8" x14ac:dyDescent="0.25">
      <c r="A302" s="2"/>
    </row>
    <row r="303" spans="1:1" x14ac:dyDescent="0.25">
      <c r="A303" s="108" t="s">
        <v>89</v>
      </c>
    </row>
    <row r="304" spans="1:1" x14ac:dyDescent="0.25">
      <c r="A304" s="108" t="s">
        <v>374</v>
      </c>
    </row>
    <row r="305" spans="1:8" x14ac:dyDescent="0.25">
      <c r="A305" s="108" t="s">
        <v>375</v>
      </c>
    </row>
    <row r="307" spans="1:8" x14ac:dyDescent="0.25">
      <c r="A307" s="535"/>
      <c r="B307" s="535"/>
      <c r="C307" s="535"/>
      <c r="D307" s="535"/>
      <c r="E307" s="535"/>
      <c r="F307" s="535"/>
      <c r="G307" s="535"/>
      <c r="H307" s="535"/>
    </row>
    <row r="308" spans="1:8" x14ac:dyDescent="0.25">
      <c r="A308" s="535"/>
      <c r="B308" s="535"/>
      <c r="C308" s="535"/>
      <c r="D308" s="535"/>
      <c r="E308" s="535"/>
      <c r="F308" s="535"/>
      <c r="G308" s="535"/>
      <c r="H308" s="535"/>
    </row>
    <row r="309" spans="1:8" x14ac:dyDescent="0.25">
      <c r="A309" s="535"/>
      <c r="B309" s="535"/>
      <c r="C309" s="535"/>
      <c r="D309" s="535"/>
      <c r="E309" s="535"/>
      <c r="F309" s="535"/>
      <c r="G309" s="535"/>
      <c r="H309" s="535"/>
    </row>
    <row r="310" spans="1:8" x14ac:dyDescent="0.25">
      <c r="A310" s="535"/>
      <c r="B310" s="535"/>
      <c r="C310" s="535"/>
      <c r="D310" s="535"/>
      <c r="E310" s="535"/>
      <c r="F310" s="535"/>
      <c r="G310" s="535"/>
      <c r="H310" s="535"/>
    </row>
    <row r="311" spans="1:8" x14ac:dyDescent="0.25">
      <c r="A311" s="535"/>
      <c r="B311" s="535"/>
      <c r="C311" s="535"/>
      <c r="D311" s="535"/>
      <c r="E311" s="535"/>
      <c r="F311" s="535"/>
      <c r="G311" s="535"/>
      <c r="H311" s="535"/>
    </row>
    <row r="312" spans="1:8" x14ac:dyDescent="0.25">
      <c r="A312" s="535"/>
      <c r="B312" s="535"/>
      <c r="C312" s="535"/>
      <c r="D312" s="535"/>
      <c r="E312" s="535"/>
      <c r="F312" s="535"/>
      <c r="G312" s="535"/>
      <c r="H312" s="535"/>
    </row>
    <row r="313" spans="1:8" x14ac:dyDescent="0.25">
      <c r="A313" s="535"/>
      <c r="B313" s="535"/>
      <c r="C313" s="535"/>
      <c r="D313" s="535"/>
      <c r="E313" s="535"/>
      <c r="F313" s="535"/>
      <c r="G313" s="535"/>
      <c r="H313" s="535"/>
    </row>
  </sheetData>
  <mergeCells count="174">
    <mergeCell ref="B149:H150"/>
    <mergeCell ref="A145:G145"/>
    <mergeCell ref="P120:Q120"/>
    <mergeCell ref="P135:Q135"/>
    <mergeCell ref="P141:Q141"/>
    <mergeCell ref="I112:J112"/>
    <mergeCell ref="P156:Q156"/>
    <mergeCell ref="R90:T93"/>
    <mergeCell ref="P101:Q101"/>
    <mergeCell ref="P98:Q98"/>
    <mergeCell ref="I93:J93"/>
    <mergeCell ref="N93:O93"/>
    <mergeCell ref="B93:H94"/>
    <mergeCell ref="P100:Q100"/>
    <mergeCell ref="B131:H132"/>
    <mergeCell ref="R109:T112"/>
    <mergeCell ref="B112:H113"/>
    <mergeCell ref="N112:O112"/>
    <mergeCell ref="A107:G107"/>
    <mergeCell ref="P102:Q102"/>
    <mergeCell ref="P99:Q99"/>
    <mergeCell ref="P159:Q159"/>
    <mergeCell ref="K146:M149"/>
    <mergeCell ref="P153:Q153"/>
    <mergeCell ref="P152:Q152"/>
    <mergeCell ref="P154:Q154"/>
    <mergeCell ref="P151:Q151"/>
    <mergeCell ref="P137:Q137"/>
    <mergeCell ref="I131:J131"/>
    <mergeCell ref="P157:Q157"/>
    <mergeCell ref="I149:J149"/>
    <mergeCell ref="P158:Q158"/>
    <mergeCell ref="K128:M131"/>
    <mergeCell ref="N131:O131"/>
    <mergeCell ref="P140:Q140"/>
    <mergeCell ref="A71:G71"/>
    <mergeCell ref="A89:G89"/>
    <mergeCell ref="I75:J75"/>
    <mergeCell ref="P82:Q82"/>
    <mergeCell ref="B75:H76"/>
    <mergeCell ref="N75:O75"/>
    <mergeCell ref="P61:Q61"/>
    <mergeCell ref="P67:Q67"/>
    <mergeCell ref="P80:Q80"/>
    <mergeCell ref="P77:Q77"/>
    <mergeCell ref="P84:Q84"/>
    <mergeCell ref="K72:M75"/>
    <mergeCell ref="P78:Q78"/>
    <mergeCell ref="P83:Q83"/>
    <mergeCell ref="U54:W57"/>
    <mergeCell ref="P93:Q94"/>
    <mergeCell ref="P155:Q155"/>
    <mergeCell ref="P59:Q59"/>
    <mergeCell ref="P136:Q136"/>
    <mergeCell ref="R146:T149"/>
    <mergeCell ref="P64:Q64"/>
    <mergeCell ref="P62:Q62"/>
    <mergeCell ref="P131:Q132"/>
    <mergeCell ref="P103:Q103"/>
    <mergeCell ref="P115:Q115"/>
    <mergeCell ref="P97:Q97"/>
    <mergeCell ref="P114:Q114"/>
    <mergeCell ref="P85:Q85"/>
    <mergeCell ref="P81:Q81"/>
    <mergeCell ref="P96:Q96"/>
    <mergeCell ref="P60:Q60"/>
    <mergeCell ref="P66:Q66"/>
    <mergeCell ref="P95:Q95"/>
    <mergeCell ref="P63:Q63"/>
    <mergeCell ref="P65:Q65"/>
    <mergeCell ref="P116:Q116"/>
    <mergeCell ref="P119:Q119"/>
    <mergeCell ref="P121:Q121"/>
    <mergeCell ref="A182:G182"/>
    <mergeCell ref="K165:M168"/>
    <mergeCell ref="B168:H169"/>
    <mergeCell ref="I168:J168"/>
    <mergeCell ref="N168:O168"/>
    <mergeCell ref="P168:Q169"/>
    <mergeCell ref="P172:Q172"/>
    <mergeCell ref="P171:Q171"/>
    <mergeCell ref="P176:Q176"/>
    <mergeCell ref="P170:Q170"/>
    <mergeCell ref="P174:Q174"/>
    <mergeCell ref="P175:Q175"/>
    <mergeCell ref="P173:Q173"/>
    <mergeCell ref="P44:Q44"/>
    <mergeCell ref="A51:G51"/>
    <mergeCell ref="B57:H58"/>
    <mergeCell ref="I57:J57"/>
    <mergeCell ref="N57:O57"/>
    <mergeCell ref="P45:Q45"/>
    <mergeCell ref="R34:T37"/>
    <mergeCell ref="B37:H38"/>
    <mergeCell ref="I37:J37"/>
    <mergeCell ref="N37:O37"/>
    <mergeCell ref="P39:Q39"/>
    <mergeCell ref="P46:Q46"/>
    <mergeCell ref="P57:Q58"/>
    <mergeCell ref="P43:Q43"/>
    <mergeCell ref="P42:Q42"/>
    <mergeCell ref="K54:M57"/>
    <mergeCell ref="P40:Q40"/>
    <mergeCell ref="P41:Q41"/>
    <mergeCell ref="R54:T57"/>
    <mergeCell ref="P37:Q38"/>
    <mergeCell ref="K34:M37"/>
    <mergeCell ref="U34:W37"/>
    <mergeCell ref="R14:W14"/>
    <mergeCell ref="R9:W9"/>
    <mergeCell ref="R15:W15"/>
    <mergeCell ref="F14:G14"/>
    <mergeCell ref="F15:G15"/>
    <mergeCell ref="N15:Q15"/>
    <mergeCell ref="N14:Q14"/>
    <mergeCell ref="F9:G9"/>
    <mergeCell ref="N9:Q9"/>
    <mergeCell ref="K5:L5"/>
    <mergeCell ref="N6:P6"/>
    <mergeCell ref="N12:Q12"/>
    <mergeCell ref="F10:G10"/>
    <mergeCell ref="R10:W10"/>
    <mergeCell ref="R13:W13"/>
    <mergeCell ref="A15:E15"/>
    <mergeCell ref="A28:W28"/>
    <mergeCell ref="A27:W27"/>
    <mergeCell ref="F13:G13"/>
    <mergeCell ref="N13:Q13"/>
    <mergeCell ref="A9:E9"/>
    <mergeCell ref="A14:E14"/>
    <mergeCell ref="A13:E13"/>
    <mergeCell ref="A8:E8"/>
    <mergeCell ref="R12:W12"/>
    <mergeCell ref="A10:E10"/>
    <mergeCell ref="F6:G6"/>
    <mergeCell ref="H5:I5"/>
    <mergeCell ref="F8:G8"/>
    <mergeCell ref="F4:G5"/>
    <mergeCell ref="N8:Q8"/>
    <mergeCell ref="R8:W8"/>
    <mergeCell ref="A3:E4"/>
    <mergeCell ref="A11:E11"/>
    <mergeCell ref="A12:E12"/>
    <mergeCell ref="F12:G12"/>
    <mergeCell ref="N11:Q11"/>
    <mergeCell ref="F11:G11"/>
    <mergeCell ref="R11:W11"/>
    <mergeCell ref="F7:G7"/>
    <mergeCell ref="N10:Q10"/>
    <mergeCell ref="R7:W7"/>
    <mergeCell ref="R165:T168"/>
    <mergeCell ref="P79:Q79"/>
    <mergeCell ref="A126:G126"/>
    <mergeCell ref="P117:Q117"/>
    <mergeCell ref="P118:Q118"/>
    <mergeCell ref="U128:W131"/>
    <mergeCell ref="R128:T131"/>
    <mergeCell ref="R72:T75"/>
    <mergeCell ref="N149:O149"/>
    <mergeCell ref="P149:Q150"/>
    <mergeCell ref="K90:M93"/>
    <mergeCell ref="K109:M112"/>
    <mergeCell ref="A163:G163"/>
    <mergeCell ref="P112:Q113"/>
    <mergeCell ref="U109:W112"/>
    <mergeCell ref="P75:Q76"/>
    <mergeCell ref="U165:W168"/>
    <mergeCell ref="U72:W75"/>
    <mergeCell ref="P134:Q134"/>
    <mergeCell ref="P138:Q138"/>
    <mergeCell ref="P139:Q139"/>
    <mergeCell ref="P133:Q133"/>
    <mergeCell ref="U90:W93"/>
    <mergeCell ref="U146:W149"/>
  </mergeCells>
  <conditionalFormatting sqref="A39">
    <cfRule type="colorScale" priority="10">
      <colorScale>
        <cfvo type="num" val="2"/>
        <cfvo type="num" val="7.5"/>
        <color theme="9" tint="0.39997558519241921"/>
        <color rgb="FF99FF66"/>
      </colorScale>
    </cfRule>
    <cfRule type="colorScale" priority="11">
      <colorScale>
        <cfvo type="num" val="2"/>
        <cfvo type="num" val="7.5"/>
        <color theme="9" tint="0.39997558519241921"/>
        <color rgb="FF99FF66"/>
      </colorScale>
    </cfRule>
    <cfRule type="colorScale" priority="12">
      <colorScale>
        <cfvo type="num" val="2"/>
        <cfvo type="num" val="7.5"/>
        <color theme="9" tint="0.39997558519241921"/>
        <color rgb="FF99FF66"/>
      </colorScale>
    </cfRule>
    <cfRule type="colorScale" priority="13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15">
      <colorScale>
        <cfvo type="num" val="2"/>
        <cfvo type="num" val="7.5"/>
        <color theme="9" tint="0.39997558519241921"/>
        <color rgb="FF99FF66"/>
      </colorScale>
    </cfRule>
    <cfRule type="colorScale" priority="16">
      <colorScale>
        <cfvo type="num" val="2"/>
        <cfvo type="num" val="7.5"/>
        <color theme="9" tint="0.39997558519241921"/>
        <color rgb="FF99FF66"/>
      </colorScale>
    </cfRule>
    <cfRule type="colorScale" priority="17">
      <colorScale>
        <cfvo type="num" val="2"/>
        <cfvo type="num" val="7.5"/>
        <color theme="9" tint="0.39997558519241921"/>
        <color rgb="FF99FF66"/>
      </colorScale>
    </cfRule>
    <cfRule type="colorScale" priority="18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326">
      <colorScale>
        <cfvo type="num" val="2"/>
        <cfvo type="num" val="7.5"/>
        <color theme="9" tint="0.39997558519241921"/>
        <color rgb="FF99FF66"/>
      </colorScale>
    </cfRule>
    <cfRule type="colorScale" priority="328">
      <colorScale>
        <cfvo type="num" val="2"/>
        <cfvo type="num" val="7.5"/>
        <color theme="9" tint="0.39997558519241921"/>
        <color rgb="FF99FF66"/>
      </colorScale>
    </cfRule>
    <cfRule type="colorScale" priority="335">
      <colorScale>
        <cfvo type="num" val="2"/>
        <cfvo type="num" val="7.5"/>
        <color theme="9" tint="0.39997558519241921"/>
        <color rgb="FF99FF66"/>
      </colorScale>
    </cfRule>
    <cfRule type="colorScale" priority="337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331">
      <colorScale>
        <cfvo type="num" val="2"/>
        <cfvo type="num" val="7.5"/>
        <color theme="9" tint="0.39997558519241921"/>
        <color rgb="FF99FF66"/>
      </colorScale>
    </cfRule>
  </conditionalFormatting>
  <conditionalFormatting sqref="A43">
    <cfRule type="colorScale" priority="317">
      <colorScale>
        <cfvo type="num" val="2"/>
        <cfvo type="num" val="7.5"/>
        <color theme="9" tint="0.39997558519241921"/>
        <color rgb="FF99FF66"/>
      </colorScale>
    </cfRule>
    <cfRule type="colorScale" priority="318">
      <colorScale>
        <cfvo type="num" val="2"/>
        <cfvo type="num" val="7.5"/>
        <color theme="9" tint="0.39997558519241921"/>
        <color rgb="FF99FF66"/>
      </colorScale>
    </cfRule>
    <cfRule type="colorScale" priority="319">
      <colorScale>
        <cfvo type="num" val="2"/>
        <cfvo type="num" val="7.5"/>
        <color theme="9" tint="0.39997558519241921"/>
        <color rgb="FF99FF66"/>
      </colorScale>
    </cfRule>
  </conditionalFormatting>
  <conditionalFormatting sqref="A44">
    <cfRule type="colorScale" priority="321">
      <colorScale>
        <cfvo type="num" val="2"/>
        <cfvo type="num" val="7.5"/>
        <color theme="9" tint="0.39997558519241921"/>
        <color rgb="FF99FF66"/>
      </colorScale>
    </cfRule>
    <cfRule type="colorScale" priority="336">
      <colorScale>
        <cfvo type="num" val="2"/>
        <cfvo type="num" val="7.5"/>
        <color theme="9" tint="0.39997558519241921"/>
        <color rgb="FF99FF66"/>
      </colorScale>
    </cfRule>
    <cfRule type="colorScale" priority="338">
      <colorScale>
        <cfvo type="num" val="2"/>
        <cfvo type="num" val="7.5"/>
        <color theme="9" tint="0.39997558519241921"/>
        <color rgb="FF99FF66"/>
      </colorScale>
    </cfRule>
  </conditionalFormatting>
  <conditionalFormatting sqref="A45">
    <cfRule type="colorScale" priority="324">
      <colorScale>
        <cfvo type="num" val="2"/>
        <cfvo type="num" val="7.5"/>
        <color theme="9" tint="0.39997558519241921"/>
        <color rgb="FF99FF66"/>
      </colorScale>
    </cfRule>
    <cfRule type="colorScale" priority="329">
      <colorScale>
        <cfvo type="num" val="2"/>
        <cfvo type="num" val="7.5"/>
        <color theme="9" tint="0.39997558519241921"/>
        <color rgb="FF99FF66"/>
      </colorScale>
    </cfRule>
    <cfRule type="colorScale" priority="330">
      <colorScale>
        <cfvo type="num" val="2"/>
        <cfvo type="num" val="7.5"/>
        <color theme="9" tint="0.39997558519241921"/>
        <color rgb="FF99FF66"/>
      </colorScale>
    </cfRule>
  </conditionalFormatting>
  <conditionalFormatting sqref="A46">
    <cfRule type="colorScale" priority="322">
      <colorScale>
        <cfvo type="num" val="2"/>
        <cfvo type="num" val="7.5"/>
        <color theme="9" tint="0.39997558519241921"/>
        <color rgb="FF99FF66"/>
      </colorScale>
    </cfRule>
    <cfRule type="colorScale" priority="323">
      <colorScale>
        <cfvo type="num" val="2"/>
        <cfvo type="num" val="7.5"/>
        <color theme="9" tint="0.39997558519241921"/>
        <color rgb="FF99FF66"/>
      </colorScale>
    </cfRule>
    <cfRule type="colorScale" priority="332">
      <colorScale>
        <cfvo type="num" val="2"/>
        <cfvo type="num" val="7.5"/>
        <color theme="9" tint="0.39997558519241921"/>
        <color rgb="FF99FF66"/>
      </colorScale>
    </cfRule>
    <cfRule type="colorScale" priority="333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77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123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446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407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448">
      <colorScale>
        <cfvo type="num" val="2"/>
        <cfvo type="num" val="7.5"/>
        <color theme="9" tint="0.39997558519241921"/>
        <color rgb="FF99FF66"/>
      </colorScale>
    </cfRule>
  </conditionalFormatting>
  <conditionalFormatting sqref="A64">
    <cfRule type="colorScale" priority="445">
      <colorScale>
        <cfvo type="num" val="2"/>
        <cfvo type="num" val="7.5"/>
        <color theme="9" tint="0.39997558519241921"/>
        <color rgb="FF99FF66"/>
      </colorScale>
    </cfRule>
  </conditionalFormatting>
  <conditionalFormatting sqref="A65">
    <cfRule type="colorScale" priority="34">
      <colorScale>
        <cfvo type="num" val="2"/>
        <cfvo type="num" val="7.5"/>
        <color theme="9" tint="0.39997558519241921"/>
        <color rgb="FF99FF66"/>
      </colorScale>
    </cfRule>
    <cfRule type="colorScale" priority="35">
      <colorScale>
        <cfvo type="num" val="2"/>
        <cfvo type="num" val="7.5"/>
        <color theme="9" tint="0.39997558519241921"/>
        <color rgb="FF99FF66"/>
      </colorScale>
    </cfRule>
    <cfRule type="colorScale" priority="36">
      <colorScale>
        <cfvo type="num" val="2"/>
        <cfvo type="num" val="7.5"/>
        <color theme="9" tint="0.39997558519241921"/>
        <color rgb="FF99FF66"/>
      </colorScale>
    </cfRule>
    <cfRule type="colorScale" priority="37">
      <colorScale>
        <cfvo type="num" val="2"/>
        <cfvo type="num" val="7.5"/>
        <color theme="9" tint="0.39997558519241921"/>
        <color rgb="FF99FF66"/>
      </colorScale>
    </cfRule>
    <cfRule type="colorScale" priority="38">
      <colorScale>
        <cfvo type="num" val="2"/>
        <cfvo type="num" val="7.5"/>
        <color theme="9" tint="0.39997558519241921"/>
        <color rgb="FF99FF66"/>
      </colorScale>
    </cfRule>
    <cfRule type="colorScale" priority="39">
      <colorScale>
        <cfvo type="num" val="2"/>
        <cfvo type="num" val="7.5"/>
        <color theme="9" tint="0.39997558519241921"/>
        <color rgb="FF99FF66"/>
      </colorScale>
    </cfRule>
    <cfRule type="colorScale" priority="40">
      <colorScale>
        <cfvo type="num" val="2"/>
        <cfvo type="num" val="7.5"/>
        <color theme="9" tint="0.39997558519241921"/>
        <color rgb="FF99FF66"/>
      </colorScale>
    </cfRule>
    <cfRule type="colorScale" priority="41">
      <colorScale>
        <cfvo type="num" val="2"/>
        <cfvo type="num" val="7.5"/>
        <color theme="9" tint="0.39997558519241921"/>
        <color rgb="FF99FF66"/>
      </colorScale>
    </cfRule>
    <cfRule type="colorScale" priority="42">
      <colorScale>
        <cfvo type="num" val="2"/>
        <cfvo type="num" val="7.5"/>
        <color theme="9" tint="0.39997558519241921"/>
        <color rgb="FF99FF66"/>
      </colorScale>
    </cfRule>
    <cfRule type="colorScale" priority="43">
      <colorScale>
        <cfvo type="num" val="2"/>
        <cfvo type="num" val="7.5"/>
        <color theme="9" tint="0.39997558519241921"/>
        <color rgb="FF99FF66"/>
      </colorScale>
    </cfRule>
    <cfRule type="colorScale" priority="44">
      <colorScale>
        <cfvo type="num" val="2"/>
        <cfvo type="num" val="7.5"/>
        <color theme="9" tint="0.39997558519241921"/>
        <color rgb="FF99FF66"/>
      </colorScale>
    </cfRule>
    <cfRule type="colorScale" priority="45">
      <colorScale>
        <cfvo type="num" val="2"/>
        <cfvo type="num" val="7.5"/>
        <color theme="9" tint="0.39997558519241921"/>
        <color rgb="FF99FF66"/>
      </colorScale>
    </cfRule>
    <cfRule type="colorScale" priority="46">
      <colorScale>
        <cfvo type="num" val="2"/>
        <cfvo type="num" val="7.5"/>
        <color theme="9" tint="0.39997558519241921"/>
        <color rgb="FF99FF66"/>
      </colorScale>
    </cfRule>
    <cfRule type="colorScale" priority="47">
      <colorScale>
        <cfvo type="num" val="2"/>
        <cfvo type="num" val="7.5"/>
        <color theme="9" tint="0.39997558519241921"/>
        <color rgb="FF99FF66"/>
      </colorScale>
    </cfRule>
    <cfRule type="colorScale" priority="48">
      <colorScale>
        <cfvo type="num" val="2"/>
        <cfvo type="num" val="7.5"/>
        <color theme="9" tint="0.39997558519241921"/>
        <color rgb="FF99FF66"/>
      </colorScale>
    </cfRule>
  </conditionalFormatting>
  <conditionalFormatting sqref="A66">
    <cfRule type="colorScale" priority="130">
      <colorScale>
        <cfvo type="num" val="2"/>
        <cfvo type="num" val="7.5"/>
        <color theme="9" tint="0.39997558519241921"/>
        <color rgb="FF99FF66"/>
      </colorScale>
    </cfRule>
    <cfRule type="colorScale" priority="131">
      <colorScale>
        <cfvo type="num" val="2"/>
        <cfvo type="num" val="7.5"/>
        <color theme="9" tint="0.39997558519241921"/>
        <color rgb="FF99FF66"/>
      </colorScale>
    </cfRule>
    <cfRule type="colorScale" priority="132">
      <colorScale>
        <cfvo type="num" val="2"/>
        <cfvo type="num" val="7.5"/>
        <color theme="9" tint="0.39997558519241921"/>
        <color rgb="FF99FF66"/>
      </colorScale>
    </cfRule>
    <cfRule type="colorScale" priority="133">
      <colorScale>
        <cfvo type="num" val="2"/>
        <cfvo type="num" val="7.5"/>
        <color theme="9" tint="0.39997558519241921"/>
        <color rgb="FF99FF66"/>
      </colorScale>
    </cfRule>
    <cfRule type="colorScale" priority="134">
      <colorScale>
        <cfvo type="num" val="2"/>
        <cfvo type="num" val="7.5"/>
        <color theme="9" tint="0.39997558519241921"/>
        <color rgb="FF99FF66"/>
      </colorScale>
    </cfRule>
    <cfRule type="colorScale" priority="135">
      <colorScale>
        <cfvo type="num" val="2"/>
        <cfvo type="num" val="7.5"/>
        <color theme="9" tint="0.39997558519241921"/>
        <color rgb="FF99FF66"/>
      </colorScale>
    </cfRule>
    <cfRule type="colorScale" priority="136">
      <colorScale>
        <cfvo type="num" val="2"/>
        <cfvo type="num" val="7.5"/>
        <color theme="9" tint="0.39997558519241921"/>
        <color rgb="FF99FF66"/>
      </colorScale>
    </cfRule>
    <cfRule type="colorScale" priority="137">
      <colorScale>
        <cfvo type="num" val="2"/>
        <cfvo type="num" val="7.5"/>
        <color theme="9" tint="0.39997558519241921"/>
        <color rgb="FF99FF66"/>
      </colorScale>
    </cfRule>
    <cfRule type="colorScale" priority="138">
      <colorScale>
        <cfvo type="num" val="2"/>
        <cfvo type="num" val="7.5"/>
        <color theme="9" tint="0.39997558519241921"/>
        <color rgb="FF99FF66"/>
      </colorScale>
    </cfRule>
    <cfRule type="colorScale" priority="139">
      <colorScale>
        <cfvo type="num" val="2"/>
        <cfvo type="num" val="7.5"/>
        <color theme="9" tint="0.39997558519241921"/>
        <color rgb="FF99FF66"/>
      </colorScale>
    </cfRule>
    <cfRule type="colorScale" priority="140">
      <colorScale>
        <cfvo type="num" val="2"/>
        <cfvo type="num" val="7.5"/>
        <color theme="9" tint="0.39997558519241921"/>
        <color rgb="FF99FF66"/>
      </colorScale>
    </cfRule>
    <cfRule type="colorScale" priority="141">
      <colorScale>
        <cfvo type="num" val="2"/>
        <cfvo type="num" val="7.5"/>
        <color theme="9" tint="0.39997558519241921"/>
        <color rgb="FF99FF66"/>
      </colorScale>
    </cfRule>
    <cfRule type="colorScale" priority="142">
      <colorScale>
        <cfvo type="num" val="2"/>
        <cfvo type="num" val="7.5"/>
        <color theme="9" tint="0.39997558519241921"/>
        <color rgb="FF99FF66"/>
      </colorScale>
    </cfRule>
    <cfRule type="colorScale" priority="143">
      <colorScale>
        <cfvo type="num" val="2"/>
        <cfvo type="num" val="7.5"/>
        <color theme="9" tint="0.39997558519241921"/>
        <color rgb="FF99FF66"/>
      </colorScale>
    </cfRule>
    <cfRule type="colorScale" priority="144">
      <colorScale>
        <cfvo type="num" val="2"/>
        <cfvo type="num" val="7.5"/>
        <color theme="9" tint="0.39997558519241921"/>
        <color rgb="FF99FF66"/>
      </colorScale>
    </cfRule>
  </conditionalFormatting>
  <conditionalFormatting sqref="A67">
    <cfRule type="colorScale" priority="409">
      <colorScale>
        <cfvo type="num" val="2"/>
        <cfvo type="num" val="7.5"/>
        <color theme="9" tint="0.39997558519241921"/>
        <color rgb="FF99FF66"/>
      </colorScale>
    </cfRule>
    <cfRule type="colorScale" priority="411">
      <colorScale>
        <cfvo type="num" val="2"/>
        <cfvo type="num" val="7.5"/>
        <color theme="9" tint="0.39997558519241921"/>
        <color rgb="FF99FF66"/>
      </colorScale>
    </cfRule>
    <cfRule type="colorScale" priority="413">
      <colorScale>
        <cfvo type="num" val="2"/>
        <cfvo type="num" val="7.5"/>
        <color theme="9" tint="0.39997558519241921"/>
        <color rgb="FF99FF66"/>
      </colorScale>
    </cfRule>
    <cfRule type="colorScale" priority="415">
      <colorScale>
        <cfvo type="num" val="2"/>
        <cfvo type="num" val="7.5"/>
        <color theme="9" tint="0.39997558519241921"/>
        <color rgb="FF99FF66"/>
      </colorScale>
    </cfRule>
    <cfRule type="colorScale" priority="418">
      <colorScale>
        <cfvo type="num" val="2"/>
        <cfvo type="num" val="7.5"/>
        <color theme="9" tint="0.39997558519241921"/>
        <color rgb="FF99FF66"/>
      </colorScale>
    </cfRule>
    <cfRule type="colorScale" priority="420">
      <colorScale>
        <cfvo type="num" val="2"/>
        <cfvo type="num" val="7.5"/>
        <color theme="9" tint="0.39997558519241921"/>
        <color rgb="FF99FF66"/>
      </colorScale>
    </cfRule>
    <cfRule type="colorScale" priority="422">
      <colorScale>
        <cfvo type="num" val="2"/>
        <cfvo type="num" val="7.5"/>
        <color theme="9" tint="0.39997558519241921"/>
        <color rgb="FF99FF66"/>
      </colorScale>
    </cfRule>
    <cfRule type="colorScale" priority="424">
      <colorScale>
        <cfvo type="num" val="2"/>
        <cfvo type="num" val="7.5"/>
        <color theme="9" tint="0.39997558519241921"/>
        <color rgb="FF99FF66"/>
      </colorScale>
    </cfRule>
    <cfRule type="colorScale" priority="427">
      <colorScale>
        <cfvo type="num" val="2"/>
        <cfvo type="num" val="7.5"/>
        <color theme="9" tint="0.39997558519241921"/>
        <color rgb="FF99FF66"/>
      </colorScale>
    </cfRule>
    <cfRule type="colorScale" priority="429">
      <colorScale>
        <cfvo type="num" val="2"/>
        <cfvo type="num" val="7.5"/>
        <color theme="9" tint="0.39997558519241921"/>
        <color rgb="FF99FF66"/>
      </colorScale>
    </cfRule>
    <cfRule type="colorScale" priority="432">
      <colorScale>
        <cfvo type="num" val="2"/>
        <cfvo type="num" val="7.5"/>
        <color theme="9" tint="0.39997558519241921"/>
        <color rgb="FF99FF66"/>
      </colorScale>
    </cfRule>
    <cfRule type="colorScale" priority="435">
      <colorScale>
        <cfvo type="num" val="2"/>
        <cfvo type="num" val="7.5"/>
        <color theme="9" tint="0.39997558519241921"/>
        <color rgb="FF99FF66"/>
      </colorScale>
    </cfRule>
    <cfRule type="colorScale" priority="437">
      <colorScale>
        <cfvo type="num" val="2"/>
        <cfvo type="num" val="7.5"/>
        <color theme="9" tint="0.39997558519241921"/>
        <color rgb="FF99FF66"/>
      </colorScale>
    </cfRule>
    <cfRule type="colorScale" priority="440">
      <colorScale>
        <cfvo type="num" val="2"/>
        <cfvo type="num" val="7.5"/>
        <color theme="9" tint="0.39997558519241921"/>
        <color rgb="FF99FF66"/>
      </colorScale>
    </cfRule>
    <cfRule type="colorScale" priority="443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301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6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315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51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305">
      <colorScale>
        <cfvo type="num" val="2"/>
        <cfvo type="num" val="7.5"/>
        <color theme="9" tint="0.39997558519241921"/>
        <color rgb="FF99FF66"/>
      </colorScale>
    </cfRule>
  </conditionalFormatting>
  <conditionalFormatting sqref="A82:A83">
    <cfRule type="colorScale" priority="306">
      <colorScale>
        <cfvo type="num" val="2"/>
        <cfvo type="num" val="7.5"/>
        <color theme="9" tint="0.39997558519241921"/>
        <color rgb="FF99FF66"/>
      </colorScale>
    </cfRule>
  </conditionalFormatting>
  <conditionalFormatting sqref="A84">
    <cfRule type="colorScale" priority="307">
      <colorScale>
        <cfvo type="num" val="2"/>
        <cfvo type="num" val="7.5"/>
        <color theme="9" tint="0.39997558519241921"/>
        <color rgb="FF99FF66"/>
      </colorScale>
    </cfRule>
    <cfRule type="colorScale" priority="308">
      <colorScale>
        <cfvo type="num" val="2"/>
        <cfvo type="num" val="7.5"/>
        <color theme="9" tint="0.39997558519241921"/>
        <color rgb="FF99FF66"/>
      </colorScale>
    </cfRule>
    <cfRule type="colorScale" priority="312">
      <colorScale>
        <cfvo type="num" val="2"/>
        <cfvo type="num" val="7.5"/>
        <color theme="9" tint="0.39997558519241921"/>
        <color rgb="FF99FF66"/>
      </colorScale>
    </cfRule>
    <cfRule type="colorScale" priority="313">
      <colorScale>
        <cfvo type="num" val="2"/>
        <cfvo type="num" val="7.5"/>
        <color theme="9" tint="0.39997558519241921"/>
        <color rgb="FF99FF66"/>
      </colorScale>
    </cfRule>
  </conditionalFormatting>
  <conditionalFormatting sqref="A85">
    <cfRule type="colorScale" priority="75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743">
      <colorScale>
        <cfvo type="num" val="2"/>
        <cfvo type="num" val="7.5"/>
        <color theme="9" tint="0.39997558519241921"/>
        <color rgb="FF99FF66"/>
      </colorScale>
    </cfRule>
    <cfRule type="colorScale" priority="744">
      <colorScale>
        <cfvo type="num" val="2"/>
        <cfvo type="num" val="7.5"/>
        <color theme="9" tint="0.39997558519241921"/>
        <color rgb="FF99FF66"/>
      </colorScale>
    </cfRule>
    <cfRule type="colorScale" priority="745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746">
      <colorScale>
        <cfvo type="num" val="2"/>
        <cfvo type="num" val="7.5"/>
        <color theme="9" tint="0.39997558519241921"/>
        <color rgb="FF99FF66"/>
      </colorScale>
    </cfRule>
    <cfRule type="colorScale" priority="747">
      <colorScale>
        <cfvo type="num" val="2"/>
        <cfvo type="num" val="7.5"/>
        <color theme="9" tint="0.39997558519241921"/>
        <color rgb="FF99FF66"/>
      </colorScale>
    </cfRule>
    <cfRule type="colorScale" priority="748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731">
      <colorScale>
        <cfvo type="num" val="2"/>
        <cfvo type="num" val="7.5"/>
        <color theme="9" tint="0.39997558519241921"/>
        <color rgb="FF99FF66"/>
      </colorScale>
    </cfRule>
    <cfRule type="colorScale" priority="732">
      <colorScale>
        <cfvo type="num" val="2"/>
        <cfvo type="num" val="7.5"/>
        <color theme="9" tint="0.39997558519241921"/>
        <color rgb="FF99FF66"/>
      </colorScale>
    </cfRule>
    <cfRule type="colorScale" priority="733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31">
      <colorScale>
        <cfvo type="num" val="2"/>
        <cfvo type="num" val="7.5"/>
        <color theme="9" tint="0.39997558519241921"/>
        <color rgb="FF99FF66"/>
      </colorScale>
    </cfRule>
    <cfRule type="colorScale" priority="32">
      <colorScale>
        <cfvo type="num" val="2"/>
        <cfvo type="num" val="7.5"/>
        <color theme="9" tint="0.39997558519241921"/>
        <color rgb="FF99FF66"/>
      </colorScale>
    </cfRule>
    <cfRule type="colorScale" priority="33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2">
      <colorScale>
        <cfvo type="num" val="2"/>
        <cfvo type="num" val="7.5"/>
        <color theme="9" tint="0.39997558519241921"/>
        <color rgb="FF99FF66"/>
      </colorScale>
    </cfRule>
    <cfRule type="colorScale" priority="3">
      <colorScale>
        <cfvo type="num" val="2"/>
        <cfvo type="num" val="7.5"/>
        <color theme="9" tint="0.39997558519241921"/>
        <color rgb="FF99FF66"/>
      </colorScale>
    </cfRule>
    <cfRule type="colorScale" priority="4">
      <colorScale>
        <cfvo type="num" val="2"/>
        <cfvo type="num" val="7.5"/>
        <color theme="9" tint="0.39997558519241921"/>
        <color rgb="FF99FF66"/>
      </colorScale>
    </cfRule>
  </conditionalFormatting>
  <conditionalFormatting sqref="A100">
    <cfRule type="colorScale" priority="725">
      <colorScale>
        <cfvo type="num" val="2"/>
        <cfvo type="num" val="7.5"/>
        <color theme="9" tint="0.39997558519241921"/>
        <color rgb="FF99FF66"/>
      </colorScale>
    </cfRule>
    <cfRule type="colorScale" priority="726">
      <colorScale>
        <cfvo type="num" val="2"/>
        <cfvo type="num" val="7.5"/>
        <color theme="9" tint="0.39997558519241921"/>
        <color rgb="FF99FF66"/>
      </colorScale>
    </cfRule>
    <cfRule type="colorScale" priority="727">
      <colorScale>
        <cfvo type="num" val="2"/>
        <cfvo type="num" val="7.5"/>
        <color theme="9" tint="0.39997558519241921"/>
        <color rgb="FF99FF66"/>
      </colorScale>
    </cfRule>
  </conditionalFormatting>
  <conditionalFormatting sqref="A101">
    <cfRule type="colorScale" priority="728">
      <colorScale>
        <cfvo type="num" val="2"/>
        <cfvo type="num" val="7.5"/>
        <color theme="9" tint="0.39997558519241921"/>
        <color rgb="FF99FF66"/>
      </colorScale>
    </cfRule>
    <cfRule type="colorScale" priority="729">
      <colorScale>
        <cfvo type="num" val="2"/>
        <cfvo type="num" val="7.5"/>
        <color theme="9" tint="0.39997558519241921"/>
        <color rgb="FF99FF66"/>
      </colorScale>
    </cfRule>
    <cfRule type="colorScale" priority="730">
      <colorScale>
        <cfvo type="num" val="2"/>
        <cfvo type="num" val="7.5"/>
        <color theme="9" tint="0.39997558519241921"/>
        <color rgb="FF99FF66"/>
      </colorScale>
    </cfRule>
  </conditionalFormatting>
  <conditionalFormatting sqref="A102">
    <cfRule type="colorScale" priority="734">
      <colorScale>
        <cfvo type="num" val="2"/>
        <cfvo type="num" val="7.5"/>
        <color theme="9" tint="0.39997558519241921"/>
        <color rgb="FF99FF66"/>
      </colorScale>
    </cfRule>
    <cfRule type="colorScale" priority="735">
      <colorScale>
        <cfvo type="num" val="2"/>
        <cfvo type="num" val="7.5"/>
        <color theme="9" tint="0.39997558519241921"/>
        <color rgb="FF99FF66"/>
      </colorScale>
    </cfRule>
    <cfRule type="colorScale" priority="736">
      <colorScale>
        <cfvo type="num" val="2"/>
        <cfvo type="num" val="7.5"/>
        <color theme="9" tint="0.39997558519241921"/>
        <color rgb="FF99FF66"/>
      </colorScale>
    </cfRule>
  </conditionalFormatting>
  <conditionalFormatting sqref="A103">
    <cfRule type="colorScale" priority="722">
      <colorScale>
        <cfvo type="num" val="2"/>
        <cfvo type="num" val="7.5"/>
        <color theme="9" tint="0.39997558519241921"/>
        <color rgb="FF99FF66"/>
      </colorScale>
    </cfRule>
    <cfRule type="colorScale" priority="723">
      <colorScale>
        <cfvo type="num" val="2"/>
        <cfvo type="num" val="7.5"/>
        <color theme="9" tint="0.39997558519241921"/>
        <color rgb="FF99FF66"/>
      </colorScale>
    </cfRule>
    <cfRule type="colorScale" priority="724">
      <colorScale>
        <cfvo type="num" val="2"/>
        <cfvo type="num" val="7.5"/>
        <color theme="9" tint="0.39997558519241921"/>
        <color rgb="FF99FF66"/>
      </colorScale>
    </cfRule>
  </conditionalFormatting>
  <conditionalFormatting sqref="A114">
    <cfRule type="colorScale" priority="8">
      <colorScale>
        <cfvo type="num" val="2"/>
        <cfvo type="num" val="7.5"/>
        <color theme="9" tint="0.39997558519241921"/>
        <color rgb="FF99FF66"/>
      </colorScale>
    </cfRule>
  </conditionalFormatting>
  <conditionalFormatting sqref="A115">
    <cfRule type="colorScale" priority="270">
      <colorScale>
        <cfvo type="num" val="2"/>
        <cfvo type="num" val="7.5"/>
        <color theme="9" tint="0.39997558519241921"/>
        <color rgb="FF99FF66"/>
      </colorScale>
    </cfRule>
  </conditionalFormatting>
  <conditionalFormatting sqref="A116">
    <cfRule type="colorScale" priority="277">
      <colorScale>
        <cfvo type="num" val="2"/>
        <cfvo type="num" val="7.5"/>
        <color theme="9" tint="0.39997558519241921"/>
        <color rgb="FF99FF66"/>
      </colorScale>
    </cfRule>
    <cfRule type="colorScale" priority="281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276">
      <colorScale>
        <cfvo type="num" val="2"/>
        <cfvo type="num" val="7.5"/>
        <color theme="9" tint="0.39997558519241921"/>
        <color rgb="FF99FF66"/>
      </colorScale>
    </cfRule>
    <cfRule type="colorScale" priority="278">
      <colorScale>
        <cfvo type="num" val="2"/>
        <cfvo type="num" val="7.5"/>
        <color theme="9" tint="0.39997558519241921"/>
        <color rgb="FF99FF66"/>
      </colorScale>
    </cfRule>
  </conditionalFormatting>
  <conditionalFormatting sqref="A118:A119">
    <cfRule type="colorScale" priority="54">
      <colorScale>
        <cfvo type="num" val="2"/>
        <cfvo type="num" val="7.5"/>
        <color theme="9" tint="0.39997558519241921"/>
        <color rgb="FF99FF66"/>
      </colorScale>
    </cfRule>
    <cfRule type="colorScale" priority="55">
      <colorScale>
        <cfvo type="num" val="2"/>
        <cfvo type="num" val="7.5"/>
        <color theme="9" tint="0.39997558519241921"/>
        <color rgb="FF99FF66"/>
      </colorScale>
    </cfRule>
  </conditionalFormatting>
  <conditionalFormatting sqref="A120">
    <cfRule type="colorScale" priority="87">
      <colorScale>
        <cfvo type="num" val="2"/>
        <cfvo type="num" val="7.5"/>
        <color theme="9" tint="0.39997558519241921"/>
        <color rgb="FF99FF66"/>
      </colorScale>
    </cfRule>
  </conditionalFormatting>
  <conditionalFormatting sqref="A121">
    <cfRule type="colorScale" priority="274">
      <colorScale>
        <cfvo type="num" val="2"/>
        <cfvo type="num" val="7.5"/>
        <color theme="9" tint="0.39997558519241921"/>
        <color rgb="FF99FF66"/>
      </colorScale>
    </cfRule>
    <cfRule type="colorScale" priority="275">
      <colorScale>
        <cfvo type="num" val="2"/>
        <cfvo type="num" val="7.5"/>
        <color theme="9" tint="0.39997558519241921"/>
        <color rgb="FF99FF66"/>
      </colorScale>
    </cfRule>
    <cfRule type="colorScale" priority="280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361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366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24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369">
      <colorScale>
        <cfvo type="num" val="2"/>
        <cfvo type="num" val="7.5"/>
        <color theme="9" tint="0.39997558519241921"/>
        <color rgb="FF99FF66"/>
      </colorScale>
    </cfRule>
  </conditionalFormatting>
  <conditionalFormatting sqref="A137">
    <cfRule type="colorScale" priority="29">
      <colorScale>
        <cfvo type="num" val="2"/>
        <cfvo type="num" val="7.5"/>
        <color theme="9" tint="0.39997558519241921"/>
        <color rgb="FF99FF66"/>
      </colorScale>
    </cfRule>
  </conditionalFormatting>
  <conditionalFormatting sqref="A138">
    <cfRule type="colorScale" priority="367">
      <colorScale>
        <cfvo type="num" val="2"/>
        <cfvo type="num" val="7.5"/>
        <color theme="9" tint="0.39997558519241921"/>
        <color rgb="FF99FF66"/>
      </colorScale>
    </cfRule>
  </conditionalFormatting>
  <conditionalFormatting sqref="A139">
    <cfRule type="colorScale" priority="363">
      <colorScale>
        <cfvo type="num" val="2"/>
        <cfvo type="num" val="7.5"/>
        <color theme="9" tint="0.39997558519241921"/>
        <color rgb="FF99FF66"/>
      </colorScale>
    </cfRule>
  </conditionalFormatting>
  <conditionalFormatting sqref="A140">
    <cfRule type="colorScale" priority="365">
      <colorScale>
        <cfvo type="num" val="2"/>
        <cfvo type="num" val="7.5"/>
        <color theme="9" tint="0.39997558519241921"/>
        <color rgb="FF99FF66"/>
      </colorScale>
    </cfRule>
  </conditionalFormatting>
  <conditionalFormatting sqref="A141">
    <cfRule type="colorScale" priority="364">
      <colorScale>
        <cfvo type="num" val="2"/>
        <cfvo type="num" val="7.5"/>
        <color theme="9" tint="0.39997558519241921"/>
        <color rgb="FF99FF66"/>
      </colorScale>
    </cfRule>
  </conditionalFormatting>
  <conditionalFormatting sqref="A151">
    <cfRule type="colorScale" priority="707">
      <colorScale>
        <cfvo type="num" val="2"/>
        <cfvo type="num" val="7.5"/>
        <color theme="9" tint="0.39997558519241921"/>
        <color rgb="FF99FF66"/>
      </colorScale>
    </cfRule>
    <cfRule type="colorScale" priority="708">
      <colorScale>
        <cfvo type="num" val="2"/>
        <cfvo type="num" val="7.5"/>
        <color theme="9" tint="0.39997558519241921"/>
        <color rgb="FF99FF66"/>
      </colorScale>
    </cfRule>
    <cfRule type="colorScale" priority="709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698">
      <colorScale>
        <cfvo type="num" val="2"/>
        <cfvo type="num" val="7.5"/>
        <color theme="9" tint="0.39997558519241921"/>
        <color rgb="FF99FF66"/>
      </colorScale>
    </cfRule>
    <cfRule type="colorScale" priority="699">
      <colorScale>
        <cfvo type="num" val="2"/>
        <cfvo type="num" val="7.5"/>
        <color theme="9" tint="0.39997558519241921"/>
        <color rgb="FF99FF66"/>
      </colorScale>
    </cfRule>
    <cfRule type="colorScale" priority="700">
      <colorScale>
        <cfvo type="num" val="2"/>
        <cfvo type="num" val="7.5"/>
        <color theme="9" tint="0.39997558519241921"/>
        <color rgb="FF99FF66"/>
      </colorScale>
    </cfRule>
  </conditionalFormatting>
  <conditionalFormatting sqref="A153">
    <cfRule type="colorScale" priority="704">
      <colorScale>
        <cfvo type="num" val="2"/>
        <cfvo type="num" val="7.5"/>
        <color theme="9" tint="0.39997558519241921"/>
        <color rgb="FF99FF66"/>
      </colorScale>
    </cfRule>
    <cfRule type="colorScale" priority="705">
      <colorScale>
        <cfvo type="num" val="2"/>
        <cfvo type="num" val="7.5"/>
        <color theme="9" tint="0.39997558519241921"/>
        <color rgb="FF99FF66"/>
      </colorScale>
    </cfRule>
    <cfRule type="colorScale" priority="706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701">
      <colorScale>
        <cfvo type="num" val="2"/>
        <cfvo type="num" val="7.5"/>
        <color theme="9" tint="0.39997558519241921"/>
        <color rgb="FF99FF66"/>
      </colorScale>
    </cfRule>
    <cfRule type="colorScale" priority="702">
      <colorScale>
        <cfvo type="num" val="2"/>
        <cfvo type="num" val="7.5"/>
        <color theme="9" tint="0.39997558519241921"/>
        <color rgb="FF99FF66"/>
      </colorScale>
    </cfRule>
    <cfRule type="colorScale" priority="703">
      <colorScale>
        <cfvo type="num" val="2"/>
        <cfvo type="num" val="7.5"/>
        <color theme="9" tint="0.39997558519241921"/>
        <color rgb="FF99FF66"/>
      </colorScale>
    </cfRule>
  </conditionalFormatting>
  <conditionalFormatting sqref="A155">
    <cfRule type="colorScale" priority="695">
      <colorScale>
        <cfvo type="num" val="2"/>
        <cfvo type="num" val="7.5"/>
        <color theme="9" tint="0.39997558519241921"/>
        <color rgb="FF99FF66"/>
      </colorScale>
    </cfRule>
    <cfRule type="colorScale" priority="696">
      <colorScale>
        <cfvo type="num" val="2"/>
        <cfvo type="num" val="7.5"/>
        <color theme="9" tint="0.39997558519241921"/>
        <color rgb="FF99FF66"/>
      </colorScale>
    </cfRule>
    <cfRule type="colorScale" priority="697">
      <colorScale>
        <cfvo type="num" val="2"/>
        <cfvo type="num" val="7.5"/>
        <color theme="9" tint="0.39997558519241921"/>
        <color rgb="FF99FF66"/>
      </colorScale>
    </cfRule>
  </conditionalFormatting>
  <conditionalFormatting sqref="A156">
    <cfRule type="colorScale" priority="60">
      <colorScale>
        <cfvo type="num" val="2"/>
        <cfvo type="num" val="7.5"/>
        <color theme="9" tint="0.39997558519241921"/>
        <color rgb="FF99FF66"/>
      </colorScale>
    </cfRule>
    <cfRule type="colorScale" priority="61">
      <colorScale>
        <cfvo type="num" val="2"/>
        <cfvo type="num" val="7.5"/>
        <color theme="9" tint="0.39997558519241921"/>
        <color rgb="FF99FF66"/>
      </colorScale>
    </cfRule>
    <cfRule type="colorScale" priority="62">
      <colorScale>
        <cfvo type="num" val="2"/>
        <cfvo type="num" val="7.5"/>
        <color theme="9" tint="0.39997558519241921"/>
        <color rgb="FF99FF66"/>
      </colorScale>
    </cfRule>
  </conditionalFormatting>
  <conditionalFormatting sqref="A157">
    <cfRule type="colorScale" priority="689">
      <colorScale>
        <cfvo type="num" val="2"/>
        <cfvo type="num" val="7.5"/>
        <color theme="9" tint="0.39997558519241921"/>
        <color rgb="FF99FF66"/>
      </colorScale>
    </cfRule>
    <cfRule type="colorScale" priority="690">
      <colorScale>
        <cfvo type="num" val="2"/>
        <cfvo type="num" val="7.5"/>
        <color theme="9" tint="0.39997558519241921"/>
        <color rgb="FF99FF66"/>
      </colorScale>
    </cfRule>
    <cfRule type="colorScale" priority="691">
      <colorScale>
        <cfvo type="num" val="2"/>
        <cfvo type="num" val="7.5"/>
        <color theme="9" tint="0.39997558519241921"/>
        <color rgb="FF99FF66"/>
      </colorScale>
    </cfRule>
  </conditionalFormatting>
  <conditionalFormatting sqref="A158">
    <cfRule type="colorScale" priority="19">
      <colorScale>
        <cfvo type="num" val="2"/>
        <cfvo type="num" val="7.5"/>
        <color theme="9" tint="0.39997558519241921"/>
        <color rgb="FF99FF66"/>
      </colorScale>
    </cfRule>
    <cfRule type="colorScale" priority="20">
      <colorScale>
        <cfvo type="num" val="2"/>
        <cfvo type="num" val="7.5"/>
        <color theme="9" tint="0.39997558519241921"/>
        <color rgb="FF99FF66"/>
      </colorScale>
    </cfRule>
    <cfRule type="colorScale" priority="21">
      <colorScale>
        <cfvo type="num" val="2"/>
        <cfvo type="num" val="7.5"/>
        <color theme="9" tint="0.39997558519241921"/>
        <color rgb="FF99FF66"/>
      </colorScale>
    </cfRule>
  </conditionalFormatting>
  <conditionalFormatting sqref="A159">
    <cfRule type="colorScale" priority="692">
      <colorScale>
        <cfvo type="num" val="2"/>
        <cfvo type="num" val="7.5"/>
        <color theme="9" tint="0.39997558519241921"/>
        <color rgb="FF99FF66"/>
      </colorScale>
    </cfRule>
    <cfRule type="colorScale" priority="693">
      <colorScale>
        <cfvo type="num" val="2"/>
        <cfvo type="num" val="7.5"/>
        <color theme="9" tint="0.39997558519241921"/>
        <color rgb="FF99FF66"/>
      </colorScale>
    </cfRule>
    <cfRule type="colorScale" priority="694">
      <colorScale>
        <cfvo type="num" val="2"/>
        <cfvo type="num" val="7.5"/>
        <color theme="9" tint="0.39997558519241921"/>
        <color rgb="FF99FF66"/>
      </colorScale>
    </cfRule>
  </conditionalFormatting>
  <conditionalFormatting sqref="A170">
    <cfRule type="colorScale" priority="58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168">
      <colorScale>
        <cfvo type="num" val="2"/>
        <cfvo type="num" val="7.5"/>
        <color theme="9" tint="0.39997558519241921"/>
        <color rgb="FF99FF66"/>
      </colorScale>
    </cfRule>
  </conditionalFormatting>
  <conditionalFormatting sqref="A172">
    <cfRule type="colorScale" priority="127">
      <colorScale>
        <cfvo type="num" val="2"/>
        <cfvo type="num" val="7.5"/>
        <color theme="9" tint="0.39997558519241921"/>
        <color rgb="FF99FF66"/>
      </colorScale>
    </cfRule>
    <cfRule type="colorScale" priority="128">
      <colorScale>
        <cfvo type="num" val="2"/>
        <cfvo type="num" val="7.5"/>
        <color theme="9" tint="0.39997558519241921"/>
        <color rgb="FF99FF66"/>
      </colorScale>
    </cfRule>
  </conditionalFormatting>
  <conditionalFormatting sqref="A173">
    <cfRule type="colorScale" priority="26">
      <colorScale>
        <cfvo type="num" val="2"/>
        <cfvo type="num" val="7.5"/>
        <color theme="9" tint="0.39997558519241921"/>
        <color rgb="FF99FF66"/>
      </colorScale>
    </cfRule>
    <cfRule type="colorScale" priority="27">
      <colorScale>
        <cfvo type="num" val="2"/>
        <cfvo type="num" val="7.5"/>
        <color theme="9" tint="0.39997558519241921"/>
        <color rgb="FF99FF66"/>
      </colorScale>
    </cfRule>
  </conditionalFormatting>
  <conditionalFormatting sqref="A174">
    <cfRule type="colorScale" priority="65">
      <colorScale>
        <cfvo type="num" val="2"/>
        <cfvo type="num" val="7.5"/>
        <color theme="9" tint="0.39997558519241921"/>
        <color rgb="FF99FF66"/>
      </colorScale>
    </cfRule>
    <cfRule type="colorScale" priority="66">
      <colorScale>
        <cfvo type="num" val="2"/>
        <cfvo type="num" val="7.5"/>
        <color theme="9" tint="0.39997558519241921"/>
        <color rgb="FF99FF66"/>
      </colorScale>
    </cfRule>
  </conditionalFormatting>
  <conditionalFormatting sqref="A175">
    <cfRule type="colorScale" priority="159">
      <colorScale>
        <cfvo type="num" val="2"/>
        <cfvo type="num" val="7.5"/>
        <color theme="9" tint="0.39997558519241921"/>
        <color rgb="FF99FF66"/>
      </colorScale>
    </cfRule>
  </conditionalFormatting>
  <conditionalFormatting sqref="A176">
    <cfRule type="colorScale" priority="156">
      <colorScale>
        <cfvo type="num" val="2"/>
        <cfvo type="num" val="7.5"/>
        <color theme="9" tint="0.39997558519241921"/>
        <color rgb="FF99FF66"/>
      </colorScale>
    </cfRule>
  </conditionalFormatting>
  <conditionalFormatting sqref="B115">
    <cfRule type="colorScale" priority="269">
      <colorScale>
        <cfvo type="num" val="2"/>
        <cfvo type="num" val="7.5"/>
        <color theme="9" tint="0.39997558519241921"/>
        <color rgb="FF99FF66"/>
      </colorScale>
    </cfRule>
  </conditionalFormatting>
  <conditionalFormatting sqref="B175">
    <cfRule type="colorScale" priority="158">
      <colorScale>
        <cfvo type="num" val="2"/>
        <cfvo type="num" val="7.5"/>
        <color theme="9" tint="0.39997558519241921"/>
        <color rgb="FF99FF66"/>
      </colorScale>
    </cfRule>
  </conditionalFormatting>
  <conditionalFormatting sqref="H51">
    <cfRule type="cellIs" dxfId="68" priority="506" operator="between">
      <formula>4.75</formula>
      <formula>5.05</formula>
    </cfRule>
    <cfRule type="cellIs" dxfId="67" priority="507" operator="lessThan">
      <formula>4.75</formula>
    </cfRule>
    <cfRule type="cellIs" dxfId="66" priority="508" operator="greaterThan">
      <formula>5.05</formula>
    </cfRule>
  </conditionalFormatting>
  <conditionalFormatting sqref="H89">
    <cfRule type="cellIs" dxfId="65" priority="476" operator="between">
      <formula>4.75</formula>
      <formula>5.05</formula>
    </cfRule>
    <cfRule type="cellIs" dxfId="64" priority="477" operator="lessThan">
      <formula>4.75</formula>
    </cfRule>
    <cfRule type="cellIs" dxfId="63" priority="478" operator="greaterThan">
      <formula>5.05</formula>
    </cfRule>
  </conditionalFormatting>
  <conditionalFormatting sqref="H107:H108 H126">
    <cfRule type="cellIs" dxfId="62" priority="719" operator="between">
      <formula>4.75</formula>
      <formula>5.05</formula>
    </cfRule>
    <cfRule type="cellIs" dxfId="61" priority="720" operator="lessThan">
      <formula>4.75</formula>
    </cfRule>
    <cfRule type="cellIs" dxfId="60" priority="721" operator="greaterThan">
      <formula>5.05</formula>
    </cfRule>
  </conditionalFormatting>
  <conditionalFormatting sqref="H145">
    <cfRule type="cellIs" dxfId="59" priority="596" operator="between">
      <formula>4.75</formula>
      <formula>5.05</formula>
    </cfRule>
    <cfRule type="cellIs" dxfId="58" priority="597" operator="lessThan">
      <formula>4.75</formula>
    </cfRule>
    <cfRule type="cellIs" dxfId="57" priority="598" operator="greaterThan">
      <formula>5.05</formula>
    </cfRule>
  </conditionalFormatting>
  <conditionalFormatting sqref="H163">
    <cfRule type="cellIs" dxfId="56" priority="686" operator="between">
      <formula>4.75</formula>
      <formula>5.05</formula>
    </cfRule>
    <cfRule type="cellIs" dxfId="55" priority="687" operator="lessThan">
      <formula>4.75</formula>
    </cfRule>
    <cfRule type="cellIs" dxfId="54" priority="688" operator="greaterThan">
      <formula>5.05</formula>
    </cfRule>
  </conditionalFormatting>
  <conditionalFormatting sqref="H182:H183">
    <cfRule type="cellIs" dxfId="53" priority="171" operator="between">
      <formula>4.75</formula>
      <formula>5.05</formula>
    </cfRule>
    <cfRule type="cellIs" dxfId="52" priority="172" operator="lessThan">
      <formula>4.75</formula>
    </cfRule>
    <cfRule type="cellIs" dxfId="51" priority="173" operator="greaterThan">
      <formula>5.05</formula>
    </cfRule>
  </conditionalFormatting>
  <conditionalFormatting sqref="M7:M14 H71">
    <cfRule type="cellIs" dxfId="50" priority="656" operator="between">
      <formula>4.75</formula>
      <formula>5.05</formula>
    </cfRule>
    <cfRule type="cellIs" dxfId="49" priority="657" operator="lessThan">
      <formula>4.75</formula>
    </cfRule>
    <cfRule type="cellIs" dxfId="48" priority="658" operator="greaterThan">
      <formula>5.05</formula>
    </cfRule>
  </conditionalFormatting>
  <conditionalFormatting sqref="P39:P46 P60:P61 P63:P65 P95:Q97 P99:Q100 P114:P121 P170:P176 P77:P85">
    <cfRule type="cellIs" dxfId="47" priority="9" operator="greaterThan">
      <formula>0.666</formula>
    </cfRule>
  </conditionalFormatting>
  <conditionalFormatting sqref="P98">
    <cfRule type="cellIs" dxfId="46" priority="30" operator="greaterThan">
      <formula>0.666</formula>
    </cfRule>
  </conditionalFormatting>
  <conditionalFormatting sqref="P101:P102">
    <cfRule type="cellIs" dxfId="45" priority="260" operator="greaterThan">
      <formula>0.666</formula>
    </cfRule>
  </conditionalFormatting>
  <conditionalFormatting sqref="P134">
    <cfRule type="cellIs" dxfId="44" priority="227" operator="greaterThan">
      <formula>0.666</formula>
    </cfRule>
  </conditionalFormatting>
  <conditionalFormatting sqref="P136:P141">
    <cfRule type="cellIs" dxfId="43" priority="28" operator="greaterThan">
      <formula>0.666</formula>
    </cfRule>
  </conditionalFormatting>
  <conditionalFormatting sqref="P152:P154">
    <cfRule type="cellIs" dxfId="42" priority="251" operator="greaterThan">
      <formula>0.666</formula>
    </cfRule>
  </conditionalFormatting>
  <conditionalFormatting sqref="P59:Q59">
    <cfRule type="cellIs" dxfId="41" priority="76" operator="greaterThan">
      <formula>0.666</formula>
    </cfRule>
  </conditionalFormatting>
  <conditionalFormatting sqref="P62:Q62">
    <cfRule type="cellIs" dxfId="40" priority="246" operator="greaterThan">
      <formula>0.666</formula>
    </cfRule>
  </conditionalFormatting>
  <conditionalFormatting sqref="P66:Q67">
    <cfRule type="cellIs" dxfId="39" priority="129" operator="greaterThan">
      <formula>0.666</formula>
    </cfRule>
  </conditionalFormatting>
  <conditionalFormatting sqref="P103:Q103">
    <cfRule type="cellIs" dxfId="38" priority="258" operator="greaterThan">
      <formula>0.666</formula>
    </cfRule>
  </conditionalFormatting>
  <conditionalFormatting sqref="P133:Q133">
    <cfRule type="cellIs" dxfId="37" priority="229" operator="greaterThan">
      <formula>0.666</formula>
    </cfRule>
  </conditionalFormatting>
  <conditionalFormatting sqref="P135:Q135">
    <cfRule type="cellIs" dxfId="36" priority="23" operator="greaterThan">
      <formula>0.666</formula>
    </cfRule>
  </conditionalFormatting>
  <conditionalFormatting sqref="P151:Q151">
    <cfRule type="cellIs" dxfId="35" priority="254" operator="greaterThan">
      <formula>0.666</formula>
    </cfRule>
  </conditionalFormatting>
  <conditionalFormatting sqref="P155:Q159">
    <cfRule type="cellIs" dxfId="34" priority="22" operator="greaterThan">
      <formula>0.666</formula>
    </cfRule>
  </conditionalFormatting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2"/>
  <sheetViews>
    <sheetView workbookViewId="0">
      <selection activeCell="A57" sqref="A57:B65"/>
    </sheetView>
  </sheetViews>
  <sheetFormatPr defaultColWidth="11.5546875" defaultRowHeight="13.8" x14ac:dyDescent="0.25"/>
  <cols>
    <col min="1" max="1" width="3.6640625" style="1" customWidth="1"/>
    <col min="2" max="2" width="20.6640625" style="2" customWidth="1"/>
    <col min="3" max="3" width="3.6640625" style="4" customWidth="1"/>
    <col min="4" max="4" width="0.44140625" style="5" customWidth="1"/>
    <col min="5" max="5" width="3.6640625" style="5" customWidth="1"/>
    <col min="6" max="6" width="3.109375" style="5" customWidth="1"/>
    <col min="7" max="7" width="2" style="2" customWidth="1"/>
    <col min="8" max="8" width="3.33203125" style="5" customWidth="1"/>
    <col min="9" max="9" width="4" style="6" customWidth="1"/>
    <col min="10" max="10" width="3.5546875" style="6" customWidth="1"/>
    <col min="11" max="11" width="3.6640625" style="2" customWidth="1"/>
    <col min="12" max="12" width="4.109375" style="7" customWidth="1"/>
    <col min="13" max="13" width="20.44140625" style="2" customWidth="1"/>
    <col min="14" max="14" width="1.44140625" style="3" customWidth="1"/>
    <col min="15" max="15" width="3.5546875" style="4" customWidth="1"/>
    <col min="16" max="16" width="1" style="3" customWidth="1"/>
    <col min="17" max="18" width="3.33203125" style="5" customWidth="1"/>
    <col min="19" max="19" width="2.109375" style="5" customWidth="1"/>
    <col min="20" max="20" width="3.109375" style="5" customWidth="1"/>
    <col min="21" max="21" width="3.6640625" style="5" customWidth="1"/>
    <col min="22" max="22" width="4.33203125" style="5" customWidth="1"/>
    <col min="23" max="23" width="0.109375" customWidth="1"/>
  </cols>
  <sheetData>
    <row r="1" spans="1:22" x14ac:dyDescent="0.25">
      <c r="A1" s="195"/>
      <c r="B1" s="196"/>
      <c r="C1" s="197"/>
      <c r="D1" s="198"/>
      <c r="E1" s="198"/>
      <c r="F1" s="198"/>
      <c r="G1" s="196"/>
      <c r="H1" s="198"/>
      <c r="I1" s="199"/>
      <c r="J1" s="199"/>
      <c r="K1" s="196"/>
      <c r="L1" s="200"/>
      <c r="M1" s="95"/>
      <c r="N1" s="98"/>
      <c r="O1" s="99"/>
      <c r="P1" s="98"/>
      <c r="Q1" s="100"/>
      <c r="R1" s="100"/>
      <c r="S1" s="100"/>
      <c r="T1" s="100"/>
      <c r="U1" s="100"/>
      <c r="V1" s="100"/>
    </row>
    <row r="3" spans="1:22" ht="17.399999999999999" x14ac:dyDescent="0.3">
      <c r="B3" s="129" t="s">
        <v>300</v>
      </c>
      <c r="C3" s="104"/>
      <c r="L3" s="88" t="s">
        <v>273</v>
      </c>
    </row>
    <row r="4" spans="1:22" ht="14.25" customHeight="1" x14ac:dyDescent="0.25">
      <c r="A4" s="273" t="s">
        <v>178</v>
      </c>
      <c r="B4" s="274"/>
      <c r="C4" s="170"/>
      <c r="D4" s="169"/>
      <c r="E4" s="169"/>
      <c r="F4" s="275"/>
      <c r="G4" s="169"/>
      <c r="H4" s="167"/>
      <c r="I4" s="169"/>
      <c r="J4" s="192"/>
      <c r="K4" s="192"/>
      <c r="L4" s="167"/>
      <c r="M4" s="276"/>
      <c r="N4" s="167"/>
      <c r="O4" s="167"/>
      <c r="P4" s="167"/>
      <c r="Q4" s="167"/>
      <c r="R4" s="169"/>
      <c r="S4" s="169"/>
      <c r="T4" s="169"/>
      <c r="U4" s="169"/>
      <c r="V4" s="169"/>
    </row>
    <row r="5" spans="1:22" ht="13.5" customHeight="1" x14ac:dyDescent="0.25">
      <c r="A5" s="273" t="s">
        <v>177</v>
      </c>
      <c r="B5" s="277"/>
      <c r="C5" s="278"/>
      <c r="D5" s="279"/>
      <c r="E5" s="279"/>
      <c r="F5" s="280"/>
      <c r="G5" s="279"/>
      <c r="H5" s="281"/>
      <c r="I5" s="279"/>
      <c r="J5" s="282"/>
      <c r="K5" s="282"/>
      <c r="L5" s="281"/>
      <c r="M5" s="283"/>
      <c r="N5" s="281"/>
      <c r="O5" s="281"/>
      <c r="P5" s="281"/>
      <c r="Q5" s="281"/>
      <c r="R5" s="279"/>
      <c r="S5" s="279"/>
      <c r="T5" s="279"/>
      <c r="U5" s="279"/>
      <c r="V5" s="279"/>
    </row>
    <row r="6" spans="1:22" s="8" customFormat="1" ht="12" customHeight="1" x14ac:dyDescent="0.3">
      <c r="B6" s="89"/>
      <c r="C6" s="613"/>
      <c r="D6" s="613"/>
      <c r="E6" s="613"/>
      <c r="G6" s="123" t="s">
        <v>110</v>
      </c>
      <c r="H6" s="124"/>
      <c r="I6" s="664" t="s">
        <v>109</v>
      </c>
      <c r="J6" s="613"/>
      <c r="K6" s="613"/>
      <c r="L6" s="290" t="s">
        <v>189</v>
      </c>
      <c r="M6"/>
      <c r="N6" s="109" t="s">
        <v>299</v>
      </c>
      <c r="O6" s="201"/>
      <c r="P6" s="202"/>
      <c r="Q6" s="202"/>
      <c r="R6" s="202"/>
      <c r="S6" s="202"/>
      <c r="T6" s="202"/>
      <c r="U6" s="202"/>
      <c r="V6" s="202"/>
    </row>
    <row r="7" spans="1:22" s="8" customFormat="1" ht="15" customHeight="1" x14ac:dyDescent="0.3">
      <c r="A7" s="346"/>
      <c r="B7" s="346"/>
      <c r="C7" s="669" t="s">
        <v>111</v>
      </c>
      <c r="D7" s="669"/>
      <c r="E7" s="669"/>
      <c r="F7" s="113" t="s">
        <v>4</v>
      </c>
      <c r="G7" s="113" t="s">
        <v>5</v>
      </c>
      <c r="H7" s="113" t="s">
        <v>6</v>
      </c>
      <c r="I7" s="665"/>
      <c r="J7" s="114" t="s">
        <v>4</v>
      </c>
      <c r="K7" s="114" t="s">
        <v>6</v>
      </c>
      <c r="L7" s="291" t="s">
        <v>190</v>
      </c>
      <c r="M7" s="115" t="s">
        <v>9</v>
      </c>
      <c r="N7" s="203" t="s">
        <v>153</v>
      </c>
      <c r="O7" s="204"/>
      <c r="P7" s="205"/>
      <c r="Q7" s="206"/>
      <c r="R7" s="205"/>
      <c r="S7" s="205"/>
      <c r="T7" s="205"/>
      <c r="U7" s="205"/>
      <c r="V7" s="205"/>
    </row>
    <row r="8" spans="1:22" s="8" customFormat="1" ht="15.6" x14ac:dyDescent="0.3">
      <c r="A8" s="456"/>
      <c r="B8" s="456" t="s">
        <v>260</v>
      </c>
      <c r="C8" s="670">
        <f t="shared" ref="C8:C17" si="0">F8/(F8+H8)</f>
        <v>0.61333333333333329</v>
      </c>
      <c r="D8" s="670"/>
      <c r="E8" s="670"/>
      <c r="F8" s="457">
        <f>Q85</f>
        <v>46</v>
      </c>
      <c r="G8" s="458" t="s">
        <v>5</v>
      </c>
      <c r="H8" s="457">
        <f>R85</f>
        <v>29</v>
      </c>
      <c r="I8" s="459" t="s">
        <v>311</v>
      </c>
      <c r="J8" s="460">
        <f>U85</f>
        <v>201</v>
      </c>
      <c r="K8" s="460">
        <f>V85</f>
        <v>177</v>
      </c>
      <c r="L8" s="461">
        <f>O85</f>
        <v>5.166666666666667</v>
      </c>
      <c r="M8" s="462" t="s">
        <v>160</v>
      </c>
      <c r="N8" s="651" t="s">
        <v>306</v>
      </c>
      <c r="O8" s="651"/>
      <c r="P8" s="651"/>
      <c r="Q8" s="651"/>
      <c r="R8" s="651"/>
      <c r="S8" s="651"/>
      <c r="T8" s="651"/>
      <c r="U8" s="651"/>
      <c r="V8" s="651"/>
    </row>
    <row r="9" spans="1:22" s="8" customFormat="1" ht="15.6" x14ac:dyDescent="0.3">
      <c r="A9" s="456"/>
      <c r="B9" s="463" t="s">
        <v>39</v>
      </c>
      <c r="C9" s="667">
        <f t="shared" si="0"/>
        <v>0.61333333333333329</v>
      </c>
      <c r="D9" s="667"/>
      <c r="E9" s="667"/>
      <c r="F9" s="458">
        <f>Q69</f>
        <v>46</v>
      </c>
      <c r="G9" s="458" t="s">
        <v>5</v>
      </c>
      <c r="H9" s="458">
        <f>R69</f>
        <v>29</v>
      </c>
      <c r="I9" s="464" t="s">
        <v>312</v>
      </c>
      <c r="J9" s="465">
        <f>U69</f>
        <v>189</v>
      </c>
      <c r="K9" s="465">
        <f>V69</f>
        <v>167</v>
      </c>
      <c r="L9" s="461">
        <f>O69</f>
        <v>4.6111111111111107</v>
      </c>
      <c r="M9" s="466" t="s">
        <v>77</v>
      </c>
      <c r="N9" s="651" t="s">
        <v>307</v>
      </c>
      <c r="O9" s="651"/>
      <c r="P9" s="651"/>
      <c r="Q9" s="651"/>
      <c r="R9" s="651"/>
      <c r="S9" s="651"/>
      <c r="T9" s="651"/>
      <c r="U9" s="651"/>
      <c r="V9" s="651"/>
    </row>
    <row r="10" spans="1:22" s="8" customFormat="1" ht="15.6" x14ac:dyDescent="0.3">
      <c r="A10" s="456"/>
      <c r="B10" s="456" t="s">
        <v>211</v>
      </c>
      <c r="C10" s="670">
        <f t="shared" si="0"/>
        <v>0.6</v>
      </c>
      <c r="D10" s="670"/>
      <c r="E10" s="670"/>
      <c r="F10" s="457">
        <f>Q101</f>
        <v>45</v>
      </c>
      <c r="G10" s="457" t="s">
        <v>5</v>
      </c>
      <c r="H10" s="458">
        <f>R101</f>
        <v>30</v>
      </c>
      <c r="I10" s="464" t="s">
        <v>314</v>
      </c>
      <c r="J10" s="467">
        <f>U101</f>
        <v>216</v>
      </c>
      <c r="K10" s="467">
        <f>V101</f>
        <v>173</v>
      </c>
      <c r="L10" s="468">
        <f>O101</f>
        <v>4.9444444444444446</v>
      </c>
      <c r="M10" s="466" t="s">
        <v>212</v>
      </c>
      <c r="N10" s="651" t="s">
        <v>308</v>
      </c>
      <c r="O10" s="651"/>
      <c r="P10" s="651"/>
      <c r="Q10" s="651"/>
      <c r="R10" s="651"/>
      <c r="S10" s="651"/>
      <c r="T10" s="651"/>
      <c r="U10" s="651"/>
      <c r="V10" s="651"/>
    </row>
    <row r="11" spans="1:22" s="8" customFormat="1" ht="15.6" x14ac:dyDescent="0.3">
      <c r="A11" s="456"/>
      <c r="B11" s="463" t="s">
        <v>159</v>
      </c>
      <c r="C11" s="667">
        <f t="shared" si="0"/>
        <v>0.50666666666666671</v>
      </c>
      <c r="D11" s="667"/>
      <c r="E11" s="667"/>
      <c r="F11" s="458">
        <f>E51</f>
        <v>38</v>
      </c>
      <c r="G11" s="458" t="s">
        <v>5</v>
      </c>
      <c r="H11" s="458">
        <f>F51</f>
        <v>37</v>
      </c>
      <c r="I11" s="469" t="s">
        <v>70</v>
      </c>
      <c r="J11" s="470">
        <f>I51</f>
        <v>177</v>
      </c>
      <c r="K11" s="465">
        <f>J51</f>
        <v>180</v>
      </c>
      <c r="L11" s="461">
        <f>C51</f>
        <v>4.6875</v>
      </c>
      <c r="M11" s="462" t="s">
        <v>77</v>
      </c>
      <c r="N11" s="647" t="s">
        <v>301</v>
      </c>
      <c r="O11" s="647"/>
      <c r="P11" s="647"/>
      <c r="Q11" s="647"/>
      <c r="R11" s="647"/>
      <c r="S11" s="647"/>
      <c r="T11" s="647"/>
      <c r="U11" s="647"/>
      <c r="V11" s="647"/>
    </row>
    <row r="12" spans="1:22" s="8" customFormat="1" ht="15.6" x14ac:dyDescent="0.3">
      <c r="A12" s="474"/>
      <c r="B12" s="463" t="s">
        <v>249</v>
      </c>
      <c r="C12" s="667">
        <f>F12/(F12+H12)</f>
        <v>0.48</v>
      </c>
      <c r="D12" s="667"/>
      <c r="E12" s="667"/>
      <c r="F12" s="458">
        <f>Q51</f>
        <v>36</v>
      </c>
      <c r="G12" s="475" t="s">
        <v>5</v>
      </c>
      <c r="H12" s="476">
        <f>R51</f>
        <v>39</v>
      </c>
      <c r="I12" s="469" t="s">
        <v>312</v>
      </c>
      <c r="J12" s="465">
        <f>U51</f>
        <v>198</v>
      </c>
      <c r="K12" s="465">
        <f>V51</f>
        <v>199</v>
      </c>
      <c r="L12" s="461">
        <f>O51</f>
        <v>5.1875</v>
      </c>
      <c r="M12" s="471" t="s">
        <v>42</v>
      </c>
      <c r="N12" s="647" t="s">
        <v>303</v>
      </c>
      <c r="O12" s="647"/>
      <c r="P12" s="647"/>
      <c r="Q12" s="647"/>
      <c r="R12" s="647"/>
      <c r="S12" s="647"/>
      <c r="T12" s="647"/>
      <c r="U12" s="647"/>
      <c r="V12" s="647"/>
    </row>
    <row r="13" spans="1:22" s="8" customFormat="1" ht="15.6" x14ac:dyDescent="0.3">
      <c r="A13" s="412"/>
      <c r="B13" s="451" t="s">
        <v>78</v>
      </c>
      <c r="C13" s="716">
        <f>F13/(F13+H13)</f>
        <v>0.46666666666666667</v>
      </c>
      <c r="D13" s="716"/>
      <c r="E13" s="716"/>
      <c r="F13" s="452">
        <f>E85</f>
        <v>35</v>
      </c>
      <c r="G13" s="452" t="s">
        <v>5</v>
      </c>
      <c r="H13" s="452">
        <f>F85</f>
        <v>40</v>
      </c>
      <c r="I13" s="453" t="s">
        <v>70</v>
      </c>
      <c r="J13" s="233">
        <f>I85</f>
        <v>172</v>
      </c>
      <c r="K13" s="420">
        <f>J85</f>
        <v>194</v>
      </c>
      <c r="L13" s="424">
        <f>C85</f>
        <v>4.3888888888888893</v>
      </c>
      <c r="M13" s="425" t="s">
        <v>78</v>
      </c>
      <c r="N13" s="717" t="s">
        <v>305</v>
      </c>
      <c r="O13" s="717"/>
      <c r="P13" s="717"/>
      <c r="Q13" s="717"/>
      <c r="R13" s="717"/>
      <c r="S13" s="717"/>
      <c r="T13" s="717"/>
      <c r="U13" s="717"/>
      <c r="V13" s="717"/>
    </row>
    <row r="14" spans="1:22" s="8" customFormat="1" ht="15.6" x14ac:dyDescent="0.3">
      <c r="A14" s="412"/>
      <c r="B14" s="413" t="s">
        <v>191</v>
      </c>
      <c r="C14" s="716">
        <f>F14/(F14+H14)</f>
        <v>0.46666666666666667</v>
      </c>
      <c r="D14" s="716"/>
      <c r="E14" s="716"/>
      <c r="F14" s="477">
        <f>E35</f>
        <v>35</v>
      </c>
      <c r="G14" s="414" t="s">
        <v>5</v>
      </c>
      <c r="H14" s="477">
        <f>F35</f>
        <v>40</v>
      </c>
      <c r="I14" s="415" t="s">
        <v>69</v>
      </c>
      <c r="J14" s="233">
        <f>I35</f>
        <v>178</v>
      </c>
      <c r="K14" s="478">
        <f>J35</f>
        <v>193</v>
      </c>
      <c r="L14" s="416">
        <f>C35</f>
        <v>4.0625</v>
      </c>
      <c r="M14" s="417" t="s">
        <v>160</v>
      </c>
      <c r="N14" s="718" t="s">
        <v>304</v>
      </c>
      <c r="O14" s="718"/>
      <c r="P14" s="718"/>
      <c r="Q14" s="718"/>
      <c r="R14" s="718"/>
      <c r="S14" s="718"/>
      <c r="T14" s="718"/>
      <c r="U14" s="718"/>
      <c r="V14" s="718"/>
    </row>
    <row r="15" spans="1:22" s="8" customFormat="1" ht="15.6" x14ac:dyDescent="0.3">
      <c r="A15" s="421"/>
      <c r="B15" s="413" t="s">
        <v>203</v>
      </c>
      <c r="C15" s="719">
        <f>F15/(F15+H15)</f>
        <v>0.44</v>
      </c>
      <c r="D15" s="719"/>
      <c r="E15" s="719"/>
      <c r="F15" s="422">
        <f>Q35</f>
        <v>33</v>
      </c>
      <c r="G15" s="422" t="s">
        <v>5</v>
      </c>
      <c r="H15" s="422">
        <f>R35</f>
        <v>42</v>
      </c>
      <c r="I15" s="423" t="s">
        <v>69</v>
      </c>
      <c r="J15" s="233">
        <f>U35</f>
        <v>159</v>
      </c>
      <c r="K15" s="233">
        <f>V35</f>
        <v>187</v>
      </c>
      <c r="L15" s="424">
        <f>O35</f>
        <v>4.2222222222222223</v>
      </c>
      <c r="M15" s="425" t="s">
        <v>160</v>
      </c>
      <c r="N15" s="717" t="s">
        <v>302</v>
      </c>
      <c r="O15" s="717"/>
      <c r="P15" s="717"/>
      <c r="Q15" s="717"/>
      <c r="R15" s="717"/>
      <c r="S15" s="717"/>
      <c r="T15" s="717"/>
      <c r="U15" s="717"/>
      <c r="V15" s="717"/>
    </row>
    <row r="16" spans="1:22" s="8" customFormat="1" ht="15.6" x14ac:dyDescent="0.3">
      <c r="A16" s="418"/>
      <c r="B16" s="413" t="s">
        <v>198</v>
      </c>
      <c r="C16" s="719">
        <f t="shared" si="0"/>
        <v>0.42666666666666669</v>
      </c>
      <c r="D16" s="719"/>
      <c r="E16" s="719"/>
      <c r="F16" s="419">
        <f>E69</f>
        <v>32</v>
      </c>
      <c r="G16" s="454" t="s">
        <v>5</v>
      </c>
      <c r="H16" s="414">
        <f>F69</f>
        <v>43</v>
      </c>
      <c r="I16" s="415" t="s">
        <v>311</v>
      </c>
      <c r="J16" s="420">
        <f>I69</f>
        <v>187</v>
      </c>
      <c r="K16" s="420">
        <f>J69</f>
        <v>185</v>
      </c>
      <c r="L16" s="424">
        <f>C69</f>
        <v>4.5555555555555554</v>
      </c>
      <c r="M16" s="425" t="s">
        <v>160</v>
      </c>
      <c r="N16" s="720" t="s">
        <v>309</v>
      </c>
      <c r="O16" s="720"/>
      <c r="P16" s="720"/>
      <c r="Q16" s="720"/>
      <c r="R16" s="720"/>
      <c r="S16" s="720"/>
      <c r="T16" s="720"/>
      <c r="U16" s="720"/>
      <c r="V16" s="720"/>
    </row>
    <row r="17" spans="1:22" s="8" customFormat="1" ht="15.6" x14ac:dyDescent="0.3">
      <c r="A17" s="412"/>
      <c r="B17" s="412" t="s">
        <v>222</v>
      </c>
      <c r="C17" s="716">
        <f t="shared" si="0"/>
        <v>0.38666666666666666</v>
      </c>
      <c r="D17" s="716"/>
      <c r="E17" s="716"/>
      <c r="F17" s="414">
        <f>E101</f>
        <v>29</v>
      </c>
      <c r="G17" s="414" t="s">
        <v>5</v>
      </c>
      <c r="H17" s="414">
        <f>F101</f>
        <v>46</v>
      </c>
      <c r="I17" s="415" t="s">
        <v>313</v>
      </c>
      <c r="J17" s="426">
        <f>I101</f>
        <v>181</v>
      </c>
      <c r="K17" s="426">
        <f>J101</f>
        <v>203</v>
      </c>
      <c r="L17" s="416">
        <f>C101</f>
        <v>4.0625</v>
      </c>
      <c r="M17" s="427" t="s">
        <v>258</v>
      </c>
      <c r="N17" s="720" t="s">
        <v>310</v>
      </c>
      <c r="O17" s="720"/>
      <c r="P17" s="720"/>
      <c r="Q17" s="720"/>
      <c r="R17" s="720"/>
      <c r="S17" s="720"/>
      <c r="T17" s="720"/>
      <c r="U17" s="720"/>
      <c r="V17" s="720"/>
    </row>
    <row r="18" spans="1:22" s="8" customFormat="1" ht="14.7" customHeight="1" x14ac:dyDescent="0.25">
      <c r="A18" s="676"/>
      <c r="B18" s="676"/>
      <c r="C18" s="125"/>
      <c r="D18" s="125"/>
      <c r="E18" s="125"/>
      <c r="F18" s="173">
        <f>SUM(F8:F17)</f>
        <v>375</v>
      </c>
      <c r="G18" s="126"/>
      <c r="H18" s="173">
        <f>SUM(H8:H17)</f>
        <v>375</v>
      </c>
      <c r="I18"/>
      <c r="J18" s="173">
        <f>SUM(J8:J17)</f>
        <v>1858</v>
      </c>
      <c r="K18" s="173">
        <f>SUM(K8:K17)</f>
        <v>1858</v>
      </c>
      <c r="L18" s="293">
        <f>AVERAGE(L8:L17)</f>
        <v>4.5888888888888895</v>
      </c>
      <c r="M18" s="32"/>
      <c r="N18" s="32"/>
      <c r="O18" s="147"/>
      <c r="P18" s="51"/>
      <c r="Q18"/>
      <c r="R18"/>
      <c r="S18"/>
      <c r="T18"/>
      <c r="U18"/>
      <c r="V18"/>
    </row>
    <row r="19" spans="1:22" s="8" customFormat="1" ht="14.7" customHeight="1" x14ac:dyDescent="0.25">
      <c r="A19" s="315" t="s">
        <v>195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1"/>
      <c r="P19" s="310"/>
      <c r="Q19" s="310"/>
      <c r="R19" s="310"/>
      <c r="S19" s="310"/>
      <c r="T19" s="310"/>
      <c r="U19" s="310"/>
      <c r="V19" s="109"/>
    </row>
    <row r="20" spans="1:22" ht="12.75" customHeight="1" x14ac:dyDescent="0.25">
      <c r="A20" s="316" t="s">
        <v>196</v>
      </c>
      <c r="B20" s="95"/>
      <c r="C20" s="99"/>
      <c r="D20" s="100"/>
      <c r="E20" s="100"/>
      <c r="F20" s="100"/>
      <c r="G20" s="95"/>
      <c r="H20" s="100"/>
      <c r="I20" s="110"/>
      <c r="J20" s="110"/>
      <c r="K20" s="95"/>
      <c r="L20" s="111"/>
      <c r="M20" s="95"/>
      <c r="N20" s="98"/>
      <c r="O20" s="99"/>
      <c r="P20" s="98"/>
      <c r="Q20" s="100"/>
      <c r="R20" s="100"/>
      <c r="S20" s="100"/>
      <c r="T20" s="100"/>
      <c r="U20" s="100"/>
      <c r="V20" s="100"/>
    </row>
    <row r="21" spans="1:22" s="40" customFormat="1" ht="17.25" customHeight="1" x14ac:dyDescent="0.25">
      <c r="A21" s="397" t="s">
        <v>281</v>
      </c>
      <c r="B21" s="406"/>
      <c r="C21" s="407"/>
      <c r="D21" s="407"/>
      <c r="E21" s="645" t="s">
        <v>11</v>
      </c>
      <c r="F21" s="645"/>
      <c r="G21" s="645" t="s">
        <v>12</v>
      </c>
      <c r="H21" s="645"/>
      <c r="I21" s="645" t="s">
        <v>13</v>
      </c>
      <c r="J21" s="645"/>
      <c r="K21" s="141"/>
      <c r="L21" s="397" t="s">
        <v>272</v>
      </c>
      <c r="M21" s="398"/>
      <c r="N21" s="399"/>
      <c r="O21" s="400"/>
      <c r="P21" s="401"/>
      <c r="Q21" s="645" t="s">
        <v>11</v>
      </c>
      <c r="R21" s="645"/>
      <c r="S21" s="645" t="s">
        <v>12</v>
      </c>
      <c r="T21" s="645"/>
      <c r="U21" s="645" t="s">
        <v>13</v>
      </c>
      <c r="V21" s="645"/>
    </row>
    <row r="22" spans="1:22" s="8" customFormat="1" ht="17.399999999999999" x14ac:dyDescent="0.3">
      <c r="A22" s="402" t="s">
        <v>14</v>
      </c>
      <c r="B22" s="408" t="s">
        <v>192</v>
      </c>
      <c r="C22" s="409"/>
      <c r="D22" s="410"/>
      <c r="E22" s="403" t="s">
        <v>4</v>
      </c>
      <c r="F22" s="403" t="s">
        <v>6</v>
      </c>
      <c r="G22" s="404"/>
      <c r="H22" s="405" t="s">
        <v>15</v>
      </c>
      <c r="I22" s="403" t="s">
        <v>4</v>
      </c>
      <c r="J22" s="403" t="s">
        <v>6</v>
      </c>
      <c r="K22" s="142"/>
      <c r="L22" s="402" t="s">
        <v>14</v>
      </c>
      <c r="M22" s="657" t="s">
        <v>203</v>
      </c>
      <c r="N22" s="657"/>
      <c r="O22" s="658"/>
      <c r="P22" s="447"/>
      <c r="Q22" s="403" t="s">
        <v>4</v>
      </c>
      <c r="R22" s="403" t="s">
        <v>6</v>
      </c>
      <c r="S22" s="404"/>
      <c r="T22" s="405" t="s">
        <v>15</v>
      </c>
      <c r="U22" s="403" t="s">
        <v>4</v>
      </c>
      <c r="V22" s="403" t="s">
        <v>6</v>
      </c>
    </row>
    <row r="23" spans="1:22" x14ac:dyDescent="0.25">
      <c r="A23" s="259">
        <v>7</v>
      </c>
      <c r="B23" s="103" t="s">
        <v>193</v>
      </c>
      <c r="C23" s="254"/>
      <c r="D23" s="96"/>
      <c r="E23" s="102">
        <v>6</v>
      </c>
      <c r="F23" s="102">
        <v>2</v>
      </c>
      <c r="G23" s="103"/>
      <c r="H23" s="102">
        <f t="shared" ref="H23:H30" si="1">E23+F23</f>
        <v>8</v>
      </c>
      <c r="I23" s="102">
        <v>38</v>
      </c>
      <c r="J23" s="102">
        <v>22</v>
      </c>
      <c r="K23" s="134"/>
      <c r="L23" s="271">
        <v>5</v>
      </c>
      <c r="M23" s="326" t="s">
        <v>217</v>
      </c>
      <c r="N23" s="331"/>
      <c r="O23" s="324"/>
      <c r="P23" s="331"/>
      <c r="Q23" s="135">
        <v>4</v>
      </c>
      <c r="R23" s="102">
        <v>8</v>
      </c>
      <c r="S23" s="103"/>
      <c r="T23" s="102">
        <f t="shared" ref="T23:T34" si="2">Q23+R23</f>
        <v>12</v>
      </c>
      <c r="U23" s="102">
        <v>37</v>
      </c>
      <c r="V23" s="102">
        <v>42</v>
      </c>
    </row>
    <row r="24" spans="1:22" x14ac:dyDescent="0.25">
      <c r="A24" s="259">
        <v>6.5</v>
      </c>
      <c r="B24" s="103" t="s">
        <v>73</v>
      </c>
      <c r="C24" s="328"/>
      <c r="D24" s="96"/>
      <c r="E24" s="102">
        <v>5</v>
      </c>
      <c r="F24" s="102">
        <v>6</v>
      </c>
      <c r="G24" s="103"/>
      <c r="H24" s="102">
        <f t="shared" si="1"/>
        <v>11</v>
      </c>
      <c r="I24" s="102">
        <v>43</v>
      </c>
      <c r="J24" s="102">
        <v>39</v>
      </c>
      <c r="K24" s="134"/>
      <c r="L24" s="271">
        <v>4.5</v>
      </c>
      <c r="M24" s="155" t="s">
        <v>199</v>
      </c>
      <c r="N24" s="174"/>
      <c r="O24" s="164"/>
      <c r="P24" s="135"/>
      <c r="Q24" s="102">
        <v>5</v>
      </c>
      <c r="R24" s="102">
        <v>6</v>
      </c>
      <c r="S24" s="103"/>
      <c r="T24" s="102">
        <f t="shared" si="2"/>
        <v>11</v>
      </c>
      <c r="U24" s="102">
        <v>24</v>
      </c>
      <c r="V24" s="102">
        <v>28</v>
      </c>
    </row>
    <row r="25" spans="1:22" x14ac:dyDescent="0.25">
      <c r="A25" s="259">
        <v>4</v>
      </c>
      <c r="B25" s="103" t="s">
        <v>173</v>
      </c>
      <c r="C25" s="328"/>
      <c r="D25" s="96"/>
      <c r="E25" s="102">
        <v>2</v>
      </c>
      <c r="F25" s="102">
        <v>5</v>
      </c>
      <c r="G25" s="103"/>
      <c r="H25" s="102">
        <f t="shared" si="1"/>
        <v>7</v>
      </c>
      <c r="I25" s="102">
        <v>11</v>
      </c>
      <c r="J25" s="102">
        <v>22</v>
      </c>
      <c r="K25" s="134"/>
      <c r="L25" s="259">
        <v>4.5</v>
      </c>
      <c r="M25" s="327" t="s">
        <v>206</v>
      </c>
      <c r="N25" s="331"/>
      <c r="O25" s="324"/>
      <c r="P25" s="330"/>
      <c r="Q25" s="122">
        <v>3</v>
      </c>
      <c r="R25" s="122">
        <v>5</v>
      </c>
      <c r="S25" s="143"/>
      <c r="T25" s="122">
        <f t="shared" si="2"/>
        <v>8</v>
      </c>
      <c r="U25" s="122">
        <v>17</v>
      </c>
      <c r="V25" s="122">
        <v>24</v>
      </c>
    </row>
    <row r="26" spans="1:22" x14ac:dyDescent="0.25">
      <c r="A26" s="259">
        <v>4</v>
      </c>
      <c r="B26" s="336" t="s">
        <v>174</v>
      </c>
      <c r="C26" s="265"/>
      <c r="D26" s="473"/>
      <c r="E26" s="135">
        <v>5</v>
      </c>
      <c r="F26" s="135">
        <v>7</v>
      </c>
      <c r="G26" s="135"/>
      <c r="H26" s="135">
        <f t="shared" si="1"/>
        <v>12</v>
      </c>
      <c r="I26" s="135">
        <v>28</v>
      </c>
      <c r="J26" s="135">
        <v>28</v>
      </c>
      <c r="K26" s="134"/>
      <c r="L26" s="259">
        <v>4.5</v>
      </c>
      <c r="M26" s="103" t="s">
        <v>200</v>
      </c>
      <c r="N26" s="136"/>
      <c r="O26" s="137"/>
      <c r="P26" s="102"/>
      <c r="Q26" s="122">
        <v>6</v>
      </c>
      <c r="R26" s="122">
        <v>6</v>
      </c>
      <c r="S26" s="143"/>
      <c r="T26" s="122">
        <f t="shared" si="2"/>
        <v>12</v>
      </c>
      <c r="U26" s="122">
        <v>26</v>
      </c>
      <c r="V26" s="122">
        <v>22</v>
      </c>
    </row>
    <row r="27" spans="1:22" x14ac:dyDescent="0.25">
      <c r="A27" s="259">
        <v>3</v>
      </c>
      <c r="B27" s="103" t="s">
        <v>197</v>
      </c>
      <c r="C27" s="335"/>
      <c r="D27" s="266"/>
      <c r="E27" s="135">
        <v>3</v>
      </c>
      <c r="F27" s="135">
        <v>4</v>
      </c>
      <c r="G27" s="135"/>
      <c r="H27" s="135">
        <f t="shared" si="1"/>
        <v>7</v>
      </c>
      <c r="I27" s="135">
        <v>10</v>
      </c>
      <c r="J27" s="135">
        <v>18</v>
      </c>
      <c r="K27" s="134" t="s">
        <v>0</v>
      </c>
      <c r="L27" s="271">
        <v>4.5</v>
      </c>
      <c r="M27" s="155" t="s">
        <v>218</v>
      </c>
      <c r="N27" s="136"/>
      <c r="O27" s="450"/>
      <c r="P27" s="102"/>
      <c r="Q27" s="122">
        <v>4</v>
      </c>
      <c r="R27" s="122">
        <v>5</v>
      </c>
      <c r="S27" s="143"/>
      <c r="T27" s="122">
        <f t="shared" si="2"/>
        <v>9</v>
      </c>
      <c r="U27" s="122">
        <v>19</v>
      </c>
      <c r="V27" s="122">
        <v>20</v>
      </c>
    </row>
    <row r="28" spans="1:22" x14ac:dyDescent="0.25">
      <c r="A28" s="259">
        <v>3</v>
      </c>
      <c r="B28" s="327" t="s">
        <v>243</v>
      </c>
      <c r="C28" s="320"/>
      <c r="E28" s="135">
        <v>8</v>
      </c>
      <c r="F28" s="135">
        <v>2</v>
      </c>
      <c r="G28" s="135"/>
      <c r="H28" s="135">
        <f t="shared" si="1"/>
        <v>10</v>
      </c>
      <c r="I28" s="135">
        <v>17</v>
      </c>
      <c r="J28" s="135">
        <v>13</v>
      </c>
      <c r="K28" s="134"/>
      <c r="L28" s="271">
        <v>4.5</v>
      </c>
      <c r="M28" s="327" t="s">
        <v>293</v>
      </c>
      <c r="N28" s="331"/>
      <c r="O28" s="324"/>
      <c r="P28" s="331"/>
      <c r="Q28" s="325">
        <v>4</v>
      </c>
      <c r="R28" s="325">
        <v>2</v>
      </c>
      <c r="S28" s="325"/>
      <c r="T28" s="325">
        <f t="shared" si="2"/>
        <v>6</v>
      </c>
      <c r="U28" s="325">
        <v>15</v>
      </c>
      <c r="V28" s="325">
        <v>12</v>
      </c>
    </row>
    <row r="29" spans="1:22" x14ac:dyDescent="0.25">
      <c r="A29" s="259">
        <v>2.5</v>
      </c>
      <c r="B29" s="103" t="s">
        <v>172</v>
      </c>
      <c r="C29" s="332"/>
      <c r="D29" s="266"/>
      <c r="E29" s="102">
        <v>3</v>
      </c>
      <c r="F29" s="102">
        <v>4</v>
      </c>
      <c r="G29" s="103"/>
      <c r="H29" s="102">
        <f t="shared" si="1"/>
        <v>7</v>
      </c>
      <c r="I29" s="102">
        <v>8</v>
      </c>
      <c r="J29" s="102">
        <v>9</v>
      </c>
      <c r="K29" s="134"/>
      <c r="L29" s="259">
        <v>4</v>
      </c>
      <c r="M29" s="103" t="s">
        <v>207</v>
      </c>
      <c r="N29" s="236"/>
      <c r="O29" s="237"/>
      <c r="P29" s="238"/>
      <c r="Q29" s="135">
        <v>2</v>
      </c>
      <c r="R29" s="135">
        <v>4</v>
      </c>
      <c r="S29" s="155"/>
      <c r="T29" s="135">
        <f t="shared" si="2"/>
        <v>6</v>
      </c>
      <c r="U29" s="135">
        <v>10</v>
      </c>
      <c r="V29" s="135">
        <v>18</v>
      </c>
    </row>
    <row r="30" spans="1:22" x14ac:dyDescent="0.25">
      <c r="A30" s="259">
        <v>2.5</v>
      </c>
      <c r="B30" s="103" t="s">
        <v>176</v>
      </c>
      <c r="C30" s="332"/>
      <c r="D30" s="266"/>
      <c r="E30" s="135">
        <v>1</v>
      </c>
      <c r="F30" s="135">
        <v>6</v>
      </c>
      <c r="G30" s="135"/>
      <c r="H30" s="135">
        <f t="shared" si="1"/>
        <v>7</v>
      </c>
      <c r="I30" s="135">
        <v>6</v>
      </c>
      <c r="J30" s="135">
        <v>16</v>
      </c>
      <c r="K30" s="134"/>
      <c r="L30" s="271">
        <v>3.5</v>
      </c>
      <c r="M30" s="103" t="s">
        <v>202</v>
      </c>
      <c r="N30" s="174"/>
      <c r="O30" s="164"/>
      <c r="P30" s="135"/>
      <c r="Q30" s="102">
        <v>4</v>
      </c>
      <c r="R30" s="102">
        <v>5</v>
      </c>
      <c r="S30" s="103"/>
      <c r="T30" s="102">
        <f t="shared" si="2"/>
        <v>9</v>
      </c>
      <c r="U30" s="102">
        <v>9</v>
      </c>
      <c r="V30" s="102">
        <v>18</v>
      </c>
    </row>
    <row r="31" spans="1:22" x14ac:dyDescent="0.25">
      <c r="A31" s="472"/>
      <c r="B31" s="333"/>
      <c r="C31" s="324"/>
      <c r="D31" s="318"/>
      <c r="E31" s="318"/>
      <c r="F31" s="318"/>
      <c r="G31" s="333"/>
      <c r="H31" s="318"/>
      <c r="I31" s="334"/>
      <c r="J31" s="334"/>
      <c r="K31" s="134"/>
      <c r="L31" s="259">
        <v>3</v>
      </c>
      <c r="M31" s="155" t="s">
        <v>201</v>
      </c>
      <c r="N31" s="136"/>
      <c r="O31" s="137"/>
      <c r="P31" s="102"/>
      <c r="Q31" s="122">
        <v>1</v>
      </c>
      <c r="R31" s="122">
        <v>1</v>
      </c>
      <c r="S31" s="143"/>
      <c r="T31" s="122">
        <f t="shared" si="2"/>
        <v>2</v>
      </c>
      <c r="U31" s="122">
        <v>2</v>
      </c>
      <c r="V31" s="122">
        <v>3</v>
      </c>
    </row>
    <row r="32" spans="1:22" x14ac:dyDescent="0.25">
      <c r="A32" s="267"/>
      <c r="B32" s="103" t="s">
        <v>76</v>
      </c>
      <c r="C32" s="335"/>
      <c r="D32" s="266"/>
      <c r="E32" s="102">
        <v>2</v>
      </c>
      <c r="F32" s="102">
        <v>4</v>
      </c>
      <c r="G32" s="103"/>
      <c r="H32" s="102">
        <f>E32+F32</f>
        <v>6</v>
      </c>
      <c r="I32" s="102">
        <v>17</v>
      </c>
      <c r="J32" s="102">
        <v>26</v>
      </c>
      <c r="K32" s="134"/>
      <c r="L32" s="166"/>
      <c r="M32" s="659" t="s">
        <v>76</v>
      </c>
      <c r="N32" s="660"/>
      <c r="O32" s="661"/>
      <c r="P32" s="94"/>
      <c r="Q32" s="102">
        <v>0</v>
      </c>
      <c r="R32" s="102">
        <v>0</v>
      </c>
      <c r="S32" s="103"/>
      <c r="T32" s="102">
        <f t="shared" si="2"/>
        <v>0</v>
      </c>
      <c r="U32" s="102">
        <v>0</v>
      </c>
      <c r="V32" s="102">
        <v>0</v>
      </c>
    </row>
    <row r="33" spans="1:22" x14ac:dyDescent="0.25">
      <c r="A33" s="90"/>
      <c r="B33" s="130" t="s">
        <v>106</v>
      </c>
      <c r="C33" s="268"/>
      <c r="D33" s="269"/>
      <c r="E33" s="380">
        <v>0</v>
      </c>
      <c r="F33" s="381">
        <v>0</v>
      </c>
      <c r="G33" s="103"/>
      <c r="H33" s="102">
        <f>E33+F33</f>
        <v>0</v>
      </c>
      <c r="I33" s="102">
        <v>0</v>
      </c>
      <c r="J33" s="102">
        <v>0</v>
      </c>
      <c r="K33" s="134"/>
      <c r="L33" s="138"/>
      <c r="M33" s="144" t="s">
        <v>106</v>
      </c>
      <c r="N33" s="145"/>
      <c r="O33" s="139"/>
      <c r="P33" s="140"/>
      <c r="Q33" s="193">
        <v>0</v>
      </c>
      <c r="R33" s="193">
        <v>0</v>
      </c>
      <c r="S33" s="143"/>
      <c r="T33" s="122">
        <f t="shared" si="2"/>
        <v>0</v>
      </c>
      <c r="U33" s="122">
        <v>0</v>
      </c>
      <c r="V33" s="122">
        <v>0</v>
      </c>
    </row>
    <row r="34" spans="1:22" ht="14.4" x14ac:dyDescent="0.3">
      <c r="A34" s="128"/>
      <c r="B34" s="224" t="s">
        <v>158</v>
      </c>
      <c r="C34" s="225"/>
      <c r="D34" s="226"/>
      <c r="E34" s="227">
        <v>0</v>
      </c>
      <c r="F34" s="227">
        <v>0</v>
      </c>
      <c r="G34" s="228"/>
      <c r="H34" s="229">
        <f>E34+F34</f>
        <v>0</v>
      </c>
      <c r="I34" s="229"/>
      <c r="J34" s="229"/>
      <c r="K34" s="122"/>
      <c r="L34" s="128"/>
      <c r="M34" s="230" t="s">
        <v>158</v>
      </c>
      <c r="N34" s="231"/>
      <c r="O34" s="292"/>
      <c r="P34" s="232"/>
      <c r="Q34" s="233">
        <v>0</v>
      </c>
      <c r="R34" s="233">
        <v>0</v>
      </c>
      <c r="S34" s="234"/>
      <c r="T34" s="235">
        <f t="shared" si="2"/>
        <v>0</v>
      </c>
      <c r="U34" s="235">
        <v>0</v>
      </c>
      <c r="V34" s="235">
        <v>0</v>
      </c>
    </row>
    <row r="35" spans="1:22" x14ac:dyDescent="0.25">
      <c r="A35" s="210" t="s">
        <v>157</v>
      </c>
      <c r="B35" s="208"/>
      <c r="C35" s="299">
        <f>AVERAGE(A23:A30)</f>
        <v>4.0625</v>
      </c>
      <c r="D35" s="270"/>
      <c r="E35" s="92">
        <f>SUM(E23:E34)</f>
        <v>35</v>
      </c>
      <c r="F35" s="92">
        <f>SUM(F23:F34)</f>
        <v>40</v>
      </c>
      <c r="G35" s="101"/>
      <c r="H35" s="101"/>
      <c r="I35" s="92">
        <f>SUM(I23:I34)</f>
        <v>178</v>
      </c>
      <c r="J35" s="92">
        <f>SUM(J23:J34)</f>
        <v>193</v>
      </c>
      <c r="K35" s="134"/>
      <c r="L35" s="207" t="s">
        <v>157</v>
      </c>
      <c r="M35" s="208"/>
      <c r="N35" s="209"/>
      <c r="O35" s="297">
        <f>AVERAGE(L23:L31)</f>
        <v>4.2222222222222223</v>
      </c>
      <c r="P35" s="100"/>
      <c r="Q35" s="253">
        <f>SUM(Q23:Q34)</f>
        <v>33</v>
      </c>
      <c r="R35" s="253">
        <f>SUM(R23:R34)</f>
        <v>42</v>
      </c>
      <c r="S35" s="101"/>
      <c r="T35" s="101"/>
      <c r="U35" s="253">
        <f>SUM(U23:U34)</f>
        <v>159</v>
      </c>
      <c r="V35" s="253">
        <f>SUM(V23:V34)</f>
        <v>187</v>
      </c>
    </row>
    <row r="36" spans="1:22" ht="15.75" customHeight="1" x14ac:dyDescent="0.25">
      <c r="K36" s="95"/>
    </row>
    <row r="37" spans="1:22" s="40" customFormat="1" ht="13.2" x14ac:dyDescent="0.25">
      <c r="A37" s="284"/>
      <c r="B37" s="93"/>
      <c r="C37" s="127"/>
      <c r="D37" s="92"/>
      <c r="E37" s="650" t="s">
        <v>11</v>
      </c>
      <c r="F37" s="650"/>
      <c r="G37" s="650" t="s">
        <v>12</v>
      </c>
      <c r="H37" s="650"/>
      <c r="I37" s="650" t="s">
        <v>13</v>
      </c>
      <c r="J37" s="650"/>
      <c r="K37" s="93"/>
      <c r="L37" s="397" t="s">
        <v>281</v>
      </c>
      <c r="M37" s="398"/>
      <c r="N37" s="399"/>
      <c r="O37" s="400"/>
      <c r="P37" s="401"/>
      <c r="Q37" s="645" t="s">
        <v>11</v>
      </c>
      <c r="R37" s="645"/>
      <c r="S37" s="645" t="s">
        <v>12</v>
      </c>
      <c r="T37" s="645"/>
      <c r="U37" s="645" t="s">
        <v>13</v>
      </c>
      <c r="V37" s="645"/>
    </row>
    <row r="38" spans="1:22" ht="17.399999999999999" x14ac:dyDescent="0.3">
      <c r="A38" s="347" t="s">
        <v>14</v>
      </c>
      <c r="B38" s="721" t="s">
        <v>151</v>
      </c>
      <c r="C38" s="721"/>
      <c r="D38" s="348"/>
      <c r="E38" s="348" t="s">
        <v>4</v>
      </c>
      <c r="F38" s="348" t="s">
        <v>6</v>
      </c>
      <c r="G38" s="349"/>
      <c r="H38" s="350" t="s">
        <v>15</v>
      </c>
      <c r="I38" s="348" t="s">
        <v>4</v>
      </c>
      <c r="J38" s="348" t="s">
        <v>6</v>
      </c>
      <c r="K38" s="89"/>
      <c r="L38" s="402" t="s">
        <v>14</v>
      </c>
      <c r="M38" s="657" t="s">
        <v>249</v>
      </c>
      <c r="N38" s="657"/>
      <c r="O38" s="658"/>
      <c r="P38" s="445"/>
      <c r="Q38" s="403" t="s">
        <v>4</v>
      </c>
      <c r="R38" s="403" t="s">
        <v>6</v>
      </c>
      <c r="S38" s="404"/>
      <c r="T38" s="405" t="s">
        <v>15</v>
      </c>
      <c r="U38" s="403" t="s">
        <v>4</v>
      </c>
      <c r="V38" s="403" t="s">
        <v>6</v>
      </c>
    </row>
    <row r="39" spans="1:22" x14ac:dyDescent="0.25">
      <c r="A39" s="429">
        <v>7.5</v>
      </c>
      <c r="B39" s="327" t="s">
        <v>267</v>
      </c>
      <c r="C39" s="368"/>
      <c r="D39" s="156"/>
      <c r="E39" s="156">
        <v>8</v>
      </c>
      <c r="F39" s="156">
        <v>3</v>
      </c>
      <c r="G39" s="157"/>
      <c r="H39" s="156">
        <f t="shared" ref="H39:H47" si="3">E39+F39</f>
        <v>11</v>
      </c>
      <c r="I39" s="156">
        <v>45</v>
      </c>
      <c r="J39" s="156">
        <v>31</v>
      </c>
      <c r="K39" s="95"/>
      <c r="L39" s="259">
        <v>6.5</v>
      </c>
      <c r="M39" s="336" t="s">
        <v>92</v>
      </c>
      <c r="N39" s="105"/>
      <c r="O39" s="106"/>
      <c r="P39" s="96"/>
      <c r="Q39" s="102">
        <v>3</v>
      </c>
      <c r="R39" s="102">
        <v>4</v>
      </c>
      <c r="S39" s="103"/>
      <c r="T39" s="102">
        <f t="shared" ref="T39:T46" si="4">Q39+R39</f>
        <v>7</v>
      </c>
      <c r="U39" s="102">
        <v>19</v>
      </c>
      <c r="V39" s="102">
        <v>26</v>
      </c>
    </row>
    <row r="40" spans="1:22" x14ac:dyDescent="0.25">
      <c r="A40" s="429">
        <v>6.5</v>
      </c>
      <c r="B40" s="436" t="s">
        <v>182</v>
      </c>
      <c r="C40" s="394"/>
      <c r="D40" s="11"/>
      <c r="E40" s="79">
        <v>5</v>
      </c>
      <c r="F40" s="79">
        <v>6</v>
      </c>
      <c r="G40" s="342"/>
      <c r="H40" s="159">
        <f t="shared" si="3"/>
        <v>11</v>
      </c>
      <c r="I40" s="79">
        <v>37</v>
      </c>
      <c r="J40" s="79">
        <v>41</v>
      </c>
      <c r="K40" s="95"/>
      <c r="L40" s="259">
        <v>6.5</v>
      </c>
      <c r="M40" t="s">
        <v>256</v>
      </c>
      <c r="N40" s="382"/>
      <c r="O40" s="383"/>
      <c r="P40" s="444"/>
      <c r="Q40" s="122">
        <v>6</v>
      </c>
      <c r="R40" s="122">
        <v>7</v>
      </c>
      <c r="S40" s="122"/>
      <c r="T40" s="122">
        <f t="shared" si="4"/>
        <v>13</v>
      </c>
      <c r="U40" s="122">
        <v>44</v>
      </c>
      <c r="V40" s="122">
        <v>47</v>
      </c>
    </row>
    <row r="41" spans="1:22" x14ac:dyDescent="0.25">
      <c r="A41" s="430">
        <v>5.5</v>
      </c>
      <c r="B41" s="436" t="s">
        <v>144</v>
      </c>
      <c r="C41" s="437"/>
      <c r="D41" s="159"/>
      <c r="E41" s="156">
        <v>4</v>
      </c>
      <c r="F41" s="156">
        <v>4</v>
      </c>
      <c r="G41" s="157"/>
      <c r="H41" s="156">
        <f t="shared" si="3"/>
        <v>8</v>
      </c>
      <c r="I41" s="156">
        <v>28</v>
      </c>
      <c r="J41" s="156">
        <v>22</v>
      </c>
      <c r="K41" s="95"/>
      <c r="L41" s="259">
        <v>6</v>
      </c>
      <c r="M41" s="411" t="s">
        <v>210</v>
      </c>
      <c r="N41" s="255"/>
      <c r="O41" s="256"/>
      <c r="P41" s="96"/>
      <c r="Q41" s="102">
        <v>3</v>
      </c>
      <c r="R41" s="102">
        <v>4</v>
      </c>
      <c r="S41" s="103"/>
      <c r="T41" s="102">
        <f t="shared" si="4"/>
        <v>7</v>
      </c>
      <c r="U41" s="102">
        <v>26</v>
      </c>
      <c r="V41" s="102">
        <v>24</v>
      </c>
    </row>
    <row r="42" spans="1:22" x14ac:dyDescent="0.25">
      <c r="A42" s="431">
        <v>4.5</v>
      </c>
      <c r="B42" s="436" t="s">
        <v>129</v>
      </c>
      <c r="C42" s="323"/>
      <c r="D42" s="156"/>
      <c r="E42" s="156">
        <v>4</v>
      </c>
      <c r="F42" s="156">
        <v>4</v>
      </c>
      <c r="G42" s="157"/>
      <c r="H42" s="156">
        <f t="shared" si="3"/>
        <v>8</v>
      </c>
      <c r="I42" s="156">
        <v>17</v>
      </c>
      <c r="J42" s="156">
        <v>20</v>
      </c>
      <c r="K42" s="95"/>
      <c r="L42" s="259">
        <v>6</v>
      </c>
      <c r="M42" s="411" t="s">
        <v>215</v>
      </c>
      <c r="N42" s="96"/>
      <c r="O42" s="328"/>
      <c r="P42" s="96"/>
      <c r="Q42" s="102">
        <v>4</v>
      </c>
      <c r="R42" s="102">
        <v>3</v>
      </c>
      <c r="S42" s="103"/>
      <c r="T42" s="102">
        <f t="shared" si="4"/>
        <v>7</v>
      </c>
      <c r="U42" s="102">
        <v>25</v>
      </c>
      <c r="V42" s="102">
        <v>20</v>
      </c>
    </row>
    <row r="43" spans="1:22" x14ac:dyDescent="0.25">
      <c r="A43" s="430">
        <v>4</v>
      </c>
      <c r="B43" s="369" t="s">
        <v>115</v>
      </c>
      <c r="C43" s="320"/>
      <c r="D43" s="322"/>
      <c r="E43" s="322">
        <v>5</v>
      </c>
      <c r="F43" s="156">
        <v>3</v>
      </c>
      <c r="G43" s="157"/>
      <c r="H43" s="156">
        <f>E43+F43</f>
        <v>8</v>
      </c>
      <c r="I43" s="156">
        <v>17</v>
      </c>
      <c r="J43" s="156">
        <v>9</v>
      </c>
      <c r="K43" s="95"/>
      <c r="L43" s="259">
        <v>5.5</v>
      </c>
      <c r="M43" s="103" t="s">
        <v>161</v>
      </c>
      <c r="N43" s="358"/>
      <c r="O43" s="359"/>
      <c r="P43" s="96"/>
      <c r="Q43" s="102">
        <v>5</v>
      </c>
      <c r="R43" s="102">
        <v>2</v>
      </c>
      <c r="S43" s="103"/>
      <c r="T43" s="102">
        <f t="shared" si="4"/>
        <v>7</v>
      </c>
      <c r="U43" s="102">
        <v>25</v>
      </c>
      <c r="V43" s="102">
        <v>11</v>
      </c>
    </row>
    <row r="44" spans="1:22" x14ac:dyDescent="0.25">
      <c r="A44" s="430">
        <v>3.5</v>
      </c>
      <c r="B44" s="436" t="s">
        <v>125</v>
      </c>
      <c r="C44" s="158"/>
      <c r="D44" s="159"/>
      <c r="E44" s="156">
        <v>2</v>
      </c>
      <c r="F44" s="156">
        <v>5</v>
      </c>
      <c r="G44" s="157"/>
      <c r="H44" s="156">
        <f>E44+F44</f>
        <v>7</v>
      </c>
      <c r="I44" s="156">
        <v>8</v>
      </c>
      <c r="J44" s="156">
        <v>20</v>
      </c>
      <c r="K44" s="95"/>
      <c r="L44" s="259">
        <v>5</v>
      </c>
      <c r="M44" s="103" t="s">
        <v>194</v>
      </c>
      <c r="N44" s="211"/>
      <c r="O44" s="254"/>
      <c r="P44" s="96"/>
      <c r="Q44" s="102">
        <v>6</v>
      </c>
      <c r="R44" s="102">
        <v>8</v>
      </c>
      <c r="S44" s="103"/>
      <c r="T44" s="102">
        <f t="shared" si="4"/>
        <v>14</v>
      </c>
      <c r="U44" s="102">
        <v>29</v>
      </c>
      <c r="V44" s="102">
        <v>32</v>
      </c>
    </row>
    <row r="45" spans="1:22" x14ac:dyDescent="0.25">
      <c r="A45" s="431">
        <v>3</v>
      </c>
      <c r="B45" s="338" t="s">
        <v>250</v>
      </c>
      <c r="C45" s="368"/>
      <c r="D45" s="321"/>
      <c r="E45" s="79">
        <v>5</v>
      </c>
      <c r="F45" s="79">
        <v>6</v>
      </c>
      <c r="G45" s="342"/>
      <c r="H45" s="79">
        <f>E45+F45</f>
        <v>11</v>
      </c>
      <c r="I45" s="75">
        <v>12</v>
      </c>
      <c r="J45" s="75">
        <v>20</v>
      </c>
      <c r="K45" s="95"/>
      <c r="L45" s="259">
        <v>4</v>
      </c>
      <c r="M45" s="103" t="s">
        <v>171</v>
      </c>
      <c r="N45" s="211"/>
      <c r="O45" s="254"/>
      <c r="P45" s="96"/>
      <c r="Q45" s="102">
        <v>3</v>
      </c>
      <c r="R45" s="102">
        <v>6</v>
      </c>
      <c r="S45" s="103"/>
      <c r="T45" s="102">
        <f t="shared" si="4"/>
        <v>9</v>
      </c>
      <c r="U45" s="102">
        <v>14</v>
      </c>
      <c r="V45" s="102">
        <v>19</v>
      </c>
    </row>
    <row r="46" spans="1:22" x14ac:dyDescent="0.25">
      <c r="A46" s="430">
        <v>3</v>
      </c>
      <c r="B46" s="436" t="s">
        <v>145</v>
      </c>
      <c r="C46" s="320"/>
      <c r="D46" s="370"/>
      <c r="E46" s="370">
        <v>5</v>
      </c>
      <c r="F46" s="322">
        <v>6</v>
      </c>
      <c r="G46" s="371"/>
      <c r="H46" s="322">
        <f t="shared" si="3"/>
        <v>11</v>
      </c>
      <c r="I46" s="322">
        <v>13</v>
      </c>
      <c r="J46" s="322">
        <v>17</v>
      </c>
      <c r="K46" s="95"/>
      <c r="L46" s="259">
        <v>2</v>
      </c>
      <c r="M46" s="103" t="s">
        <v>40</v>
      </c>
      <c r="N46" s="211"/>
      <c r="O46" s="254"/>
      <c r="P46" s="96"/>
      <c r="Q46" s="102">
        <v>6</v>
      </c>
      <c r="R46" s="102">
        <v>5</v>
      </c>
      <c r="S46" s="103"/>
      <c r="T46" s="102">
        <f t="shared" si="4"/>
        <v>11</v>
      </c>
      <c r="U46" s="102">
        <v>16</v>
      </c>
      <c r="V46" s="102">
        <v>20</v>
      </c>
    </row>
    <row r="47" spans="1:22" x14ac:dyDescent="0.25">
      <c r="A47" s="432"/>
      <c r="B47" s="438"/>
      <c r="C47" s="324"/>
      <c r="D47" s="318"/>
      <c r="E47" s="325">
        <v>0</v>
      </c>
      <c r="F47" s="325">
        <v>0</v>
      </c>
      <c r="G47" s="326"/>
      <c r="H47" s="325">
        <f t="shared" si="3"/>
        <v>0</v>
      </c>
      <c r="I47" s="325">
        <v>0</v>
      </c>
      <c r="J47" s="325">
        <v>0</v>
      </c>
      <c r="K47" s="95"/>
      <c r="L47" s="259"/>
      <c r="M47" s="91"/>
      <c r="N47" s="211"/>
      <c r="O47" s="254"/>
      <c r="P47" s="96"/>
      <c r="Q47" s="102"/>
      <c r="R47" s="102"/>
      <c r="S47" s="103"/>
      <c r="T47" s="102"/>
      <c r="U47" s="102"/>
      <c r="V47" s="102"/>
    </row>
    <row r="48" spans="1:22" x14ac:dyDescent="0.25">
      <c r="A48" s="433"/>
      <c r="B48" s="439" t="s">
        <v>76</v>
      </c>
      <c r="C48" s="335"/>
      <c r="D48" s="266"/>
      <c r="E48" s="102">
        <v>0</v>
      </c>
      <c r="F48" s="102">
        <v>0</v>
      </c>
      <c r="G48" s="103"/>
      <c r="H48" s="102">
        <f>E48+F48</f>
        <v>0</v>
      </c>
      <c r="I48" s="102">
        <v>0</v>
      </c>
      <c r="J48" s="102">
        <v>0</v>
      </c>
      <c r="K48" s="95"/>
      <c r="L48" s="90"/>
      <c r="M48" s="659" t="s">
        <v>76</v>
      </c>
      <c r="N48" s="660"/>
      <c r="O48" s="661"/>
      <c r="P48" s="96"/>
      <c r="Q48" s="102">
        <v>0</v>
      </c>
      <c r="R48" s="102">
        <v>0</v>
      </c>
      <c r="S48" s="103"/>
      <c r="T48" s="102">
        <f>Q48+R48</f>
        <v>0</v>
      </c>
      <c r="U48" s="102">
        <v>0</v>
      </c>
      <c r="V48" s="102">
        <v>0</v>
      </c>
    </row>
    <row r="49" spans="1:24" x14ac:dyDescent="0.25">
      <c r="A49" s="434"/>
      <c r="B49" s="440" t="s">
        <v>106</v>
      </c>
      <c r="C49" s="212"/>
      <c r="D49" s="213"/>
      <c r="E49" s="214">
        <v>0</v>
      </c>
      <c r="F49" s="214">
        <v>0</v>
      </c>
      <c r="G49" s="215"/>
      <c r="H49" s="183">
        <f>E49+F49</f>
        <v>0</v>
      </c>
      <c r="I49" s="216">
        <v>0</v>
      </c>
      <c r="J49" s="216">
        <v>0</v>
      </c>
      <c r="K49" s="95"/>
      <c r="L49" s="128"/>
      <c r="M49" s="130" t="s">
        <v>106</v>
      </c>
      <c r="N49" s="131"/>
      <c r="O49" s="139"/>
      <c r="P49" s="131"/>
      <c r="Q49" s="171">
        <v>0</v>
      </c>
      <c r="R49" s="171">
        <v>0</v>
      </c>
      <c r="S49" s="122"/>
      <c r="T49" s="122">
        <f>Q49+R49</f>
        <v>0</v>
      </c>
      <c r="U49" s="122">
        <v>0</v>
      </c>
      <c r="V49" s="122">
        <v>0</v>
      </c>
    </row>
    <row r="50" spans="1:24" x14ac:dyDescent="0.25">
      <c r="A50" s="435"/>
      <c r="B50" s="441" t="s">
        <v>158</v>
      </c>
      <c r="C50" s="225"/>
      <c r="D50" s="226"/>
      <c r="E50" s="227">
        <v>0</v>
      </c>
      <c r="F50" s="227">
        <v>0</v>
      </c>
      <c r="G50" s="228"/>
      <c r="H50" s="229">
        <f>E50+F50</f>
        <v>0</v>
      </c>
      <c r="I50" s="229">
        <v>0</v>
      </c>
      <c r="J50" s="229">
        <v>0</v>
      </c>
      <c r="K50" s="95"/>
      <c r="L50" s="217"/>
      <c r="M50" s="222" t="s">
        <v>158</v>
      </c>
      <c r="N50" s="223"/>
      <c r="O50" s="218"/>
      <c r="P50" s="223"/>
      <c r="Q50" s="221">
        <v>0</v>
      </c>
      <c r="R50" s="221">
        <v>0</v>
      </c>
      <c r="S50" s="219"/>
      <c r="T50" s="219">
        <f>Q50+R50</f>
        <v>0</v>
      </c>
      <c r="U50" s="219">
        <v>0</v>
      </c>
      <c r="V50" s="219">
        <v>0</v>
      </c>
    </row>
    <row r="51" spans="1:24" ht="15" customHeight="1" x14ac:dyDescent="0.25">
      <c r="A51" s="210" t="s">
        <v>157</v>
      </c>
      <c r="B51" s="442"/>
      <c r="C51" s="443">
        <f>AVERAGE(A39:A46)</f>
        <v>4.6875</v>
      </c>
      <c r="D51" s="162"/>
      <c r="E51" s="182">
        <f>SUM(E39:E50)</f>
        <v>38</v>
      </c>
      <c r="F51" s="182">
        <f>SUM(F39:F50)</f>
        <v>37</v>
      </c>
      <c r="G51" s="183"/>
      <c r="H51" s="183"/>
      <c r="I51" s="182">
        <f>SUM(I39:I48)</f>
        <v>177</v>
      </c>
      <c r="J51" s="182">
        <f>SUM(J39:J48)</f>
        <v>180</v>
      </c>
      <c r="K51" s="95"/>
      <c r="L51" s="207" t="s">
        <v>157</v>
      </c>
      <c r="M51" s="208"/>
      <c r="N51" s="209"/>
      <c r="O51" s="297">
        <f>AVERAGE(L39:L47)</f>
        <v>5.1875</v>
      </c>
      <c r="P51" s="98"/>
      <c r="Q51" s="172">
        <f>SUM(Q39:Q50)</f>
        <v>36</v>
      </c>
      <c r="R51" s="172">
        <f>SUM(R39:R50)</f>
        <v>39</v>
      </c>
      <c r="S51" s="110"/>
      <c r="T51" s="110"/>
      <c r="U51" s="110">
        <f>SUM(U39:U50)</f>
        <v>198</v>
      </c>
      <c r="V51" s="110">
        <f>SUM(V39:V50)</f>
        <v>199</v>
      </c>
    </row>
    <row r="52" spans="1:24" ht="15" customHeight="1" x14ac:dyDescent="0.25">
      <c r="A52" s="181"/>
      <c r="B52" s="134"/>
      <c r="C52" s="149"/>
      <c r="D52" s="150"/>
      <c r="E52" s="191"/>
      <c r="F52" s="191"/>
      <c r="G52" s="191"/>
      <c r="H52" s="191"/>
      <c r="I52" s="191"/>
      <c r="J52" s="191"/>
      <c r="K52" s="95"/>
      <c r="L52" s="111"/>
      <c r="M52" s="95"/>
      <c r="N52" s="98"/>
      <c r="O52" s="99"/>
      <c r="P52" s="98"/>
      <c r="Q52" s="100"/>
      <c r="R52" s="100"/>
      <c r="S52" s="100"/>
      <c r="T52" s="100"/>
      <c r="U52" s="100"/>
      <c r="V52" s="100"/>
    </row>
    <row r="53" spans="1:24" ht="15" customHeight="1" x14ac:dyDescent="0.25">
      <c r="K53" s="95"/>
      <c r="L53" s="111"/>
      <c r="M53" s="95"/>
      <c r="N53" s="98"/>
      <c r="O53" s="99"/>
      <c r="P53" s="98"/>
      <c r="Q53" s="100"/>
      <c r="R53" s="100"/>
      <c r="S53" s="100"/>
      <c r="T53" s="100"/>
      <c r="U53" s="100"/>
      <c r="V53" s="100"/>
    </row>
    <row r="54" spans="1:24" ht="15" customHeight="1" x14ac:dyDescent="0.25">
      <c r="A54" s="146"/>
      <c r="B54" s="95"/>
      <c r="C54" s="99"/>
      <c r="D54" s="100"/>
      <c r="E54" s="101"/>
      <c r="F54" s="101"/>
      <c r="G54" s="101"/>
      <c r="H54" s="101"/>
      <c r="I54" s="101"/>
      <c r="J54" s="101"/>
      <c r="K54" s="95"/>
      <c r="L54" s="111"/>
      <c r="M54" s="95"/>
      <c r="N54" s="98"/>
      <c r="O54" s="99"/>
      <c r="P54" s="98"/>
      <c r="Q54" s="100"/>
      <c r="R54" s="100"/>
      <c r="S54" s="100"/>
      <c r="T54" s="100"/>
      <c r="U54" s="100"/>
      <c r="V54" s="100"/>
    </row>
    <row r="55" spans="1:24" ht="23.25" customHeight="1" x14ac:dyDescent="0.25">
      <c r="A55" s="677" t="s">
        <v>281</v>
      </c>
      <c r="B55" s="677"/>
      <c r="C55" s="677"/>
      <c r="D55" s="401"/>
      <c r="E55" s="645" t="s">
        <v>11</v>
      </c>
      <c r="F55" s="645"/>
      <c r="G55" s="645" t="s">
        <v>12</v>
      </c>
      <c r="H55" s="645"/>
      <c r="I55" s="645" t="s">
        <v>13</v>
      </c>
      <c r="J55" s="645"/>
      <c r="K55" s="95"/>
      <c r="L55" s="397" t="s">
        <v>281</v>
      </c>
      <c r="M55" s="398"/>
      <c r="N55" s="399"/>
      <c r="O55" s="400"/>
      <c r="P55" s="401"/>
      <c r="Q55" s="645" t="s">
        <v>11</v>
      </c>
      <c r="R55" s="645"/>
      <c r="S55" s="645" t="s">
        <v>12</v>
      </c>
      <c r="T55" s="645"/>
      <c r="U55" s="645" t="s">
        <v>13</v>
      </c>
      <c r="V55" s="645"/>
    </row>
    <row r="56" spans="1:24" ht="17.399999999999999" x14ac:dyDescent="0.3">
      <c r="A56" s="402" t="s">
        <v>14</v>
      </c>
      <c r="B56" s="663" t="s">
        <v>198</v>
      </c>
      <c r="C56" s="663"/>
      <c r="D56" s="403"/>
      <c r="E56" s="403" t="s">
        <v>4</v>
      </c>
      <c r="F56" s="403" t="s">
        <v>6</v>
      </c>
      <c r="G56" s="404"/>
      <c r="H56" s="405" t="s">
        <v>15</v>
      </c>
      <c r="I56" s="403" t="s">
        <v>4</v>
      </c>
      <c r="J56" s="403" t="s">
        <v>6</v>
      </c>
      <c r="K56" s="95"/>
      <c r="L56" s="402" t="s">
        <v>14</v>
      </c>
      <c r="M56" s="657" t="s">
        <v>175</v>
      </c>
      <c r="N56" s="657"/>
      <c r="O56" s="658"/>
      <c r="P56" s="447"/>
      <c r="Q56" s="403" t="s">
        <v>4</v>
      </c>
      <c r="R56" s="403" t="s">
        <v>6</v>
      </c>
      <c r="S56" s="404"/>
      <c r="T56" s="405" t="s">
        <v>15</v>
      </c>
      <c r="U56" s="403" t="s">
        <v>4</v>
      </c>
      <c r="V56" s="403" t="s">
        <v>6</v>
      </c>
    </row>
    <row r="57" spans="1:24" ht="14.1" customHeight="1" x14ac:dyDescent="0.25">
      <c r="A57" s="301">
        <v>7.5</v>
      </c>
      <c r="B57" s="327" t="s">
        <v>53</v>
      </c>
      <c r="C57" s="324"/>
      <c r="D57" s="364"/>
      <c r="E57" s="366">
        <v>10</v>
      </c>
      <c r="F57" s="366">
        <v>2</v>
      </c>
      <c r="G57" s="365"/>
      <c r="H57" s="304">
        <f t="shared" ref="H57:H65" si="5">E57+F57</f>
        <v>12</v>
      </c>
      <c r="I57" s="366">
        <v>58</v>
      </c>
      <c r="J57" s="366">
        <v>23</v>
      </c>
      <c r="K57" s="95"/>
      <c r="L57" s="258">
        <v>7.5</v>
      </c>
      <c r="M57" s="272" t="s">
        <v>156</v>
      </c>
      <c r="N57" s="294"/>
      <c r="O57" s="295"/>
      <c r="P57" s="94"/>
      <c r="Q57" s="102">
        <v>4</v>
      </c>
      <c r="R57" s="102">
        <v>2</v>
      </c>
      <c r="S57" s="103"/>
      <c r="T57" s="102">
        <f t="shared" ref="T57:T68" si="6">Q57+R57</f>
        <v>6</v>
      </c>
      <c r="U57" s="102">
        <v>27</v>
      </c>
      <c r="V57" s="102">
        <v>13</v>
      </c>
      <c r="X57" s="479"/>
    </row>
    <row r="58" spans="1:24" ht="14.1" customHeight="1" x14ac:dyDescent="0.25">
      <c r="A58" s="337">
        <v>5</v>
      </c>
      <c r="B58" s="327" t="s">
        <v>259</v>
      </c>
      <c r="C58" s="324"/>
      <c r="D58" s="372"/>
      <c r="E58" s="325">
        <v>4</v>
      </c>
      <c r="F58" s="325">
        <v>4</v>
      </c>
      <c r="G58" s="333"/>
      <c r="H58" s="102">
        <f t="shared" si="5"/>
        <v>8</v>
      </c>
      <c r="I58" s="325">
        <v>26</v>
      </c>
      <c r="J58" s="325">
        <v>22</v>
      </c>
      <c r="K58" s="95"/>
      <c r="L58" s="271">
        <v>7</v>
      </c>
      <c r="M58" s="155" t="s">
        <v>97</v>
      </c>
      <c r="N58" s="340"/>
      <c r="O58" s="341"/>
      <c r="P58" s="94"/>
      <c r="Q58" s="102">
        <v>5</v>
      </c>
      <c r="R58" s="102">
        <v>3</v>
      </c>
      <c r="S58" s="103"/>
      <c r="T58" s="102">
        <f t="shared" si="6"/>
        <v>8</v>
      </c>
      <c r="U58" s="102">
        <v>31</v>
      </c>
      <c r="V58" s="102">
        <v>27</v>
      </c>
      <c r="X58" s="479"/>
    </row>
    <row r="59" spans="1:24" ht="14.1" customHeight="1" x14ac:dyDescent="0.25">
      <c r="A59" s="337">
        <v>5</v>
      </c>
      <c r="B59" s="103" t="s">
        <v>284</v>
      </c>
      <c r="C59" s="164"/>
      <c r="D59" s="135"/>
      <c r="E59" s="135">
        <v>3</v>
      </c>
      <c r="F59" s="135">
        <v>3</v>
      </c>
      <c r="G59" s="103"/>
      <c r="H59" s="102">
        <f t="shared" si="5"/>
        <v>6</v>
      </c>
      <c r="I59" s="102">
        <v>15</v>
      </c>
      <c r="J59" s="102">
        <v>14</v>
      </c>
      <c r="K59" s="95"/>
      <c r="L59" s="259">
        <v>6.5</v>
      </c>
      <c r="M59" s="103" t="s">
        <v>95</v>
      </c>
      <c r="N59" s="239"/>
      <c r="O59" s="360"/>
      <c r="P59" s="140"/>
      <c r="Q59" s="102">
        <v>5</v>
      </c>
      <c r="R59" s="102">
        <v>4</v>
      </c>
      <c r="S59" s="103"/>
      <c r="T59" s="102">
        <f t="shared" si="6"/>
        <v>9</v>
      </c>
      <c r="U59" s="102">
        <v>31</v>
      </c>
      <c r="V59" s="102">
        <v>31</v>
      </c>
      <c r="X59" s="479"/>
    </row>
    <row r="60" spans="1:24" ht="14.1" customHeight="1" x14ac:dyDescent="0.25">
      <c r="A60" s="302">
        <v>5</v>
      </c>
      <c r="B60" s="103" t="s">
        <v>244</v>
      </c>
      <c r="C60" s="343"/>
      <c r="D60" s="135"/>
      <c r="E60" s="135">
        <v>6</v>
      </c>
      <c r="F60" s="102">
        <v>8</v>
      </c>
      <c r="G60" s="103"/>
      <c r="H60" s="102">
        <f>E60+F60</f>
        <v>14</v>
      </c>
      <c r="I60" s="102">
        <v>27</v>
      </c>
      <c r="J60" s="102">
        <v>28</v>
      </c>
      <c r="K60" s="95"/>
      <c r="L60" s="259">
        <v>5.5</v>
      </c>
      <c r="M60" s="327" t="s">
        <v>247</v>
      </c>
      <c r="N60" s="331"/>
      <c r="O60" s="324"/>
      <c r="P60" s="330"/>
      <c r="Q60" s="325">
        <v>8</v>
      </c>
      <c r="R60" s="325">
        <v>4</v>
      </c>
      <c r="S60" s="318"/>
      <c r="T60" s="135">
        <f t="shared" si="6"/>
        <v>12</v>
      </c>
      <c r="U60" s="325">
        <v>36</v>
      </c>
      <c r="V60" s="325">
        <v>31</v>
      </c>
      <c r="X60" s="479"/>
    </row>
    <row r="61" spans="1:24" ht="14.1" customHeight="1" x14ac:dyDescent="0.25">
      <c r="A61" s="337">
        <v>4.5</v>
      </c>
      <c r="B61" s="103" t="s">
        <v>283</v>
      </c>
      <c r="C61" s="164"/>
      <c r="D61" s="135"/>
      <c r="E61" s="135">
        <v>3</v>
      </c>
      <c r="F61" s="102">
        <v>11</v>
      </c>
      <c r="G61" s="103"/>
      <c r="H61" s="102">
        <f>E61+F61</f>
        <v>14</v>
      </c>
      <c r="I61" s="102">
        <v>32</v>
      </c>
      <c r="J61" s="102">
        <v>51</v>
      </c>
      <c r="K61" s="95"/>
      <c r="L61" s="259">
        <v>3.5</v>
      </c>
      <c r="M61" s="103" t="s">
        <v>31</v>
      </c>
      <c r="N61" s="242"/>
      <c r="O61" s="240"/>
      <c r="P61" s="241"/>
      <c r="Q61" s="102">
        <v>8</v>
      </c>
      <c r="R61" s="102">
        <v>7</v>
      </c>
      <c r="S61" s="103"/>
      <c r="T61" s="102">
        <f t="shared" si="6"/>
        <v>15</v>
      </c>
      <c r="U61" s="102">
        <v>29</v>
      </c>
      <c r="V61" s="102">
        <v>28</v>
      </c>
      <c r="X61" s="479"/>
    </row>
    <row r="62" spans="1:24" ht="14.1" customHeight="1" x14ac:dyDescent="0.25">
      <c r="A62" s="302">
        <v>4.5</v>
      </c>
      <c r="B62" s="327" t="s">
        <v>205</v>
      </c>
      <c r="C62" s="324"/>
      <c r="D62" s="318"/>
      <c r="E62" s="325">
        <v>2</v>
      </c>
      <c r="F62" s="325">
        <v>4</v>
      </c>
      <c r="G62" s="326"/>
      <c r="H62" s="325">
        <f>E62+F62</f>
        <v>6</v>
      </c>
      <c r="I62" s="325">
        <v>13</v>
      </c>
      <c r="J62" s="325">
        <v>18</v>
      </c>
      <c r="K62" s="95"/>
      <c r="L62" s="259">
        <v>3.5</v>
      </c>
      <c r="M62" s="103" t="s">
        <v>108</v>
      </c>
      <c r="N62" s="362"/>
      <c r="O62" s="363"/>
      <c r="P62" s="361"/>
      <c r="Q62" s="102">
        <v>5</v>
      </c>
      <c r="R62" s="102">
        <v>3</v>
      </c>
      <c r="S62" s="103"/>
      <c r="T62" s="102">
        <f t="shared" si="6"/>
        <v>8</v>
      </c>
      <c r="U62" s="102">
        <v>11</v>
      </c>
      <c r="V62" s="102">
        <v>13</v>
      </c>
      <c r="X62" s="479"/>
    </row>
    <row r="63" spans="1:24" ht="14.1" customHeight="1" x14ac:dyDescent="0.25">
      <c r="A63" s="337">
        <v>4</v>
      </c>
      <c r="B63" s="367" t="s">
        <v>248</v>
      </c>
      <c r="C63" s="324"/>
      <c r="D63" s="318"/>
      <c r="E63" s="325">
        <v>0</v>
      </c>
      <c r="F63" s="325">
        <v>3</v>
      </c>
      <c r="G63" s="333"/>
      <c r="H63" s="296">
        <f t="shared" si="5"/>
        <v>3</v>
      </c>
      <c r="I63" s="325">
        <v>2</v>
      </c>
      <c r="J63" s="325">
        <v>8</v>
      </c>
      <c r="K63" s="95"/>
      <c r="L63" s="259">
        <v>3</v>
      </c>
      <c r="M63" s="103" t="s">
        <v>114</v>
      </c>
      <c r="N63" s="242"/>
      <c r="O63" s="254"/>
      <c r="P63" s="94"/>
      <c r="Q63" s="102">
        <v>3</v>
      </c>
      <c r="R63" s="102">
        <v>0</v>
      </c>
      <c r="S63" s="103"/>
      <c r="T63" s="102">
        <f t="shared" si="6"/>
        <v>3</v>
      </c>
      <c r="U63" s="102">
        <v>6</v>
      </c>
      <c r="V63" s="102">
        <v>0</v>
      </c>
      <c r="X63" s="479"/>
    </row>
    <row r="64" spans="1:24" ht="14.1" customHeight="1" x14ac:dyDescent="0.25">
      <c r="A64" s="337">
        <v>3</v>
      </c>
      <c r="B64" s="338" t="s">
        <v>286</v>
      </c>
      <c r="C64" s="320"/>
      <c r="D64" s="321"/>
      <c r="E64" s="329">
        <v>3</v>
      </c>
      <c r="F64" s="329">
        <v>3</v>
      </c>
      <c r="G64" s="339"/>
      <c r="H64" s="329">
        <f t="shared" si="5"/>
        <v>6</v>
      </c>
      <c r="I64" s="428">
        <v>8</v>
      </c>
      <c r="J64" s="428">
        <v>8</v>
      </c>
      <c r="K64" s="95"/>
      <c r="L64" s="259">
        <v>2.5</v>
      </c>
      <c r="M64" s="103" t="s">
        <v>152</v>
      </c>
      <c r="N64" s="242"/>
      <c r="O64" s="254"/>
      <c r="P64" s="94"/>
      <c r="Q64" s="102">
        <v>4</v>
      </c>
      <c r="R64" s="102">
        <v>3</v>
      </c>
      <c r="S64" s="103"/>
      <c r="T64" s="102">
        <f t="shared" si="6"/>
        <v>7</v>
      </c>
      <c r="U64" s="102">
        <v>9</v>
      </c>
      <c r="V64" s="102">
        <v>10</v>
      </c>
      <c r="X64" s="479"/>
    </row>
    <row r="65" spans="1:24" ht="14.1" customHeight="1" x14ac:dyDescent="0.25">
      <c r="A65" s="302">
        <v>2.5</v>
      </c>
      <c r="B65" s="103" t="s">
        <v>266</v>
      </c>
      <c r="C65" s="317"/>
      <c r="D65" s="102"/>
      <c r="E65" s="102">
        <v>1</v>
      </c>
      <c r="F65" s="102">
        <v>5</v>
      </c>
      <c r="G65" s="103"/>
      <c r="H65" s="102">
        <f t="shared" si="5"/>
        <v>6</v>
      </c>
      <c r="I65" s="102">
        <v>6</v>
      </c>
      <c r="J65" s="102">
        <v>13</v>
      </c>
      <c r="K65" s="95"/>
      <c r="L65" s="259">
        <v>2.5</v>
      </c>
      <c r="M65" s="103" t="s">
        <v>268</v>
      </c>
      <c r="N65" s="242"/>
      <c r="O65" s="254"/>
      <c r="P65" s="94"/>
      <c r="Q65" s="102">
        <v>4</v>
      </c>
      <c r="R65" s="102">
        <v>3</v>
      </c>
      <c r="S65" s="103"/>
      <c r="T65" s="102">
        <f t="shared" si="6"/>
        <v>7</v>
      </c>
      <c r="U65" s="102">
        <v>9</v>
      </c>
      <c r="V65" s="102">
        <v>14</v>
      </c>
      <c r="X65" s="479"/>
    </row>
    <row r="66" spans="1:24" x14ac:dyDescent="0.25">
      <c r="A66" s="312"/>
      <c r="B66" s="103" t="s">
        <v>76</v>
      </c>
      <c r="C66" s="265"/>
      <c r="D66" s="266"/>
      <c r="E66" s="102">
        <v>0</v>
      </c>
      <c r="F66" s="102">
        <v>0</v>
      </c>
      <c r="G66" s="103"/>
      <c r="H66" s="102">
        <v>0</v>
      </c>
      <c r="I66" s="102">
        <v>0</v>
      </c>
      <c r="J66" s="102">
        <v>0</v>
      </c>
      <c r="K66" s="186"/>
      <c r="L66" s="243"/>
      <c r="M66" s="659" t="s">
        <v>76</v>
      </c>
      <c r="N66" s="660"/>
      <c r="O66" s="661"/>
      <c r="P66" s="244"/>
      <c r="Q66" s="184">
        <v>0</v>
      </c>
      <c r="R66" s="184">
        <v>0</v>
      </c>
      <c r="S66" s="185"/>
      <c r="T66" s="184">
        <f t="shared" si="6"/>
        <v>0</v>
      </c>
      <c r="U66" s="184">
        <v>0</v>
      </c>
      <c r="V66" s="184">
        <v>0</v>
      </c>
    </row>
    <row r="67" spans="1:24" x14ac:dyDescent="0.25">
      <c r="A67" s="128"/>
      <c r="B67" s="144" t="s">
        <v>106</v>
      </c>
      <c r="C67" s="139"/>
      <c r="D67" s="140"/>
      <c r="E67" s="313">
        <v>0</v>
      </c>
      <c r="F67" s="313">
        <v>0</v>
      </c>
      <c r="G67" s="187"/>
      <c r="H67" s="171">
        <f>E67+F67</f>
        <v>0</v>
      </c>
      <c r="I67" s="171">
        <v>0</v>
      </c>
      <c r="J67" s="171">
        <v>0</v>
      </c>
      <c r="K67" s="186"/>
      <c r="L67" s="245"/>
      <c r="M67" s="246" t="s">
        <v>106</v>
      </c>
      <c r="N67" s="247"/>
      <c r="O67" s="248"/>
      <c r="P67" s="247"/>
      <c r="Q67" s="171">
        <v>0</v>
      </c>
      <c r="R67" s="171">
        <v>0</v>
      </c>
      <c r="S67" s="187"/>
      <c r="T67" s="171">
        <f t="shared" si="6"/>
        <v>0</v>
      </c>
      <c r="U67" s="171">
        <v>0</v>
      </c>
      <c r="V67" s="171">
        <v>0</v>
      </c>
    </row>
    <row r="68" spans="1:24" x14ac:dyDescent="0.25">
      <c r="A68" s="217"/>
      <c r="B68" s="224" t="s">
        <v>158</v>
      </c>
      <c r="C68" s="225"/>
      <c r="D68" s="226"/>
      <c r="E68" s="227">
        <v>0</v>
      </c>
      <c r="F68" s="227">
        <v>0</v>
      </c>
      <c r="G68" s="228"/>
      <c r="H68" s="229">
        <f>E68+F68</f>
        <v>0</v>
      </c>
      <c r="I68" s="229">
        <v>0</v>
      </c>
      <c r="J68" s="229">
        <v>0</v>
      </c>
      <c r="K68" s="186"/>
      <c r="L68" s="249"/>
      <c r="M68" s="250" t="s">
        <v>158</v>
      </c>
      <c r="N68" s="251"/>
      <c r="O68" s="252"/>
      <c r="P68" s="251"/>
      <c r="Q68" s="221">
        <v>0</v>
      </c>
      <c r="R68" s="221">
        <v>0</v>
      </c>
      <c r="S68" s="220"/>
      <c r="T68" s="221">
        <f t="shared" si="6"/>
        <v>0</v>
      </c>
      <c r="U68" s="221">
        <v>0</v>
      </c>
      <c r="V68" s="221">
        <v>0</v>
      </c>
    </row>
    <row r="69" spans="1:24" x14ac:dyDescent="0.25">
      <c r="A69" s="210" t="s">
        <v>157</v>
      </c>
      <c r="B69" s="208"/>
      <c r="C69" s="299">
        <f>AVERAGE(A57:A65)</f>
        <v>4.5555555555555554</v>
      </c>
      <c r="D69" s="100"/>
      <c r="E69" s="314">
        <f>SUM(E57:E68)</f>
        <v>32</v>
      </c>
      <c r="F69" s="314">
        <f>SUM(F57:F68)</f>
        <v>43</v>
      </c>
      <c r="G69" s="314"/>
      <c r="H69" s="314"/>
      <c r="I69" s="314">
        <f>SUM(I57:I68)</f>
        <v>187</v>
      </c>
      <c r="J69" s="314">
        <f>SUM(J57:J68)</f>
        <v>185</v>
      </c>
      <c r="K69" s="186"/>
      <c r="L69" s="210" t="s">
        <v>157</v>
      </c>
      <c r="M69" s="208"/>
      <c r="N69" s="209"/>
      <c r="O69" s="298">
        <f>AVERAGE(L57:L65)</f>
        <v>4.6111111111111107</v>
      </c>
      <c r="P69" s="154"/>
      <c r="Q69" s="253">
        <f>SUM(Q57:Q68)</f>
        <v>46</v>
      </c>
      <c r="R69" s="253">
        <f>SUM(R57:R68)</f>
        <v>29</v>
      </c>
      <c r="S69" s="172"/>
      <c r="T69" s="172"/>
      <c r="U69" s="253">
        <f>SUM(U57:U68)</f>
        <v>189</v>
      </c>
      <c r="V69" s="253">
        <f>SUM(V57:V68)</f>
        <v>167</v>
      </c>
    </row>
    <row r="70" spans="1:24" ht="9.75" customHeight="1" x14ac:dyDescent="0.25">
      <c r="K70" s="95"/>
      <c r="L70" s="151"/>
      <c r="M70" s="134"/>
      <c r="N70" s="148"/>
      <c r="O70" s="149"/>
      <c r="P70" s="148"/>
      <c r="Q70" s="150"/>
      <c r="R70" s="150"/>
      <c r="S70" s="150"/>
      <c r="T70" s="150"/>
      <c r="U70" s="150"/>
      <c r="V70" s="150"/>
    </row>
    <row r="71" spans="1:24" x14ac:dyDescent="0.25">
      <c r="A71" s="300"/>
      <c r="B71" s="93"/>
      <c r="C71" s="285"/>
      <c r="D71" s="127"/>
      <c r="E71" s="650" t="s">
        <v>11</v>
      </c>
      <c r="F71" s="650"/>
      <c r="G71" s="650" t="s">
        <v>12</v>
      </c>
      <c r="H71" s="650"/>
      <c r="I71" s="650" t="s">
        <v>13</v>
      </c>
      <c r="J71" s="650"/>
      <c r="K71" s="95"/>
      <c r="L71" s="397" t="s">
        <v>272</v>
      </c>
      <c r="M71" s="398"/>
      <c r="N71" s="399"/>
      <c r="O71" s="400"/>
      <c r="P71" s="401"/>
      <c r="Q71" s="645" t="s">
        <v>11</v>
      </c>
      <c r="R71" s="645"/>
      <c r="S71" s="645" t="s">
        <v>12</v>
      </c>
      <c r="T71" s="645"/>
      <c r="U71" s="645" t="s">
        <v>13</v>
      </c>
      <c r="V71" s="645"/>
    </row>
    <row r="72" spans="1:24" ht="17.399999999999999" x14ac:dyDescent="0.3">
      <c r="A72" s="286" t="s">
        <v>14</v>
      </c>
      <c r="B72" s="662" t="s">
        <v>78</v>
      </c>
      <c r="C72" s="662"/>
      <c r="D72" s="287"/>
      <c r="E72" s="287" t="s">
        <v>4</v>
      </c>
      <c r="F72" s="287" t="s">
        <v>6</v>
      </c>
      <c r="G72" s="288"/>
      <c r="H72" s="289" t="s">
        <v>15</v>
      </c>
      <c r="I72" s="287" t="s">
        <v>4</v>
      </c>
      <c r="J72" s="287" t="s">
        <v>6</v>
      </c>
      <c r="K72" s="95"/>
      <c r="L72" s="402" t="s">
        <v>14</v>
      </c>
      <c r="M72" s="657" t="s">
        <v>260</v>
      </c>
      <c r="N72" s="657"/>
      <c r="O72" s="657"/>
      <c r="P72" s="403"/>
      <c r="Q72" s="403" t="s">
        <v>4</v>
      </c>
      <c r="R72" s="403" t="s">
        <v>6</v>
      </c>
      <c r="S72" s="404"/>
      <c r="T72" s="405" t="s">
        <v>15</v>
      </c>
      <c r="U72" s="403" t="s">
        <v>4</v>
      </c>
      <c r="V72" s="403" t="s">
        <v>6</v>
      </c>
    </row>
    <row r="73" spans="1:24" x14ac:dyDescent="0.25">
      <c r="A73" s="337">
        <v>7</v>
      </c>
      <c r="B73" s="155" t="s">
        <v>79</v>
      </c>
      <c r="C73" s="78"/>
      <c r="D73" s="318"/>
      <c r="E73" s="79">
        <v>7</v>
      </c>
      <c r="F73" s="79">
        <v>4</v>
      </c>
      <c r="G73" s="72"/>
      <c r="H73" s="122">
        <f t="shared" ref="H73:H84" si="7">E73+F73</f>
        <v>11</v>
      </c>
      <c r="I73" s="75">
        <v>43</v>
      </c>
      <c r="J73" s="75">
        <v>34</v>
      </c>
      <c r="K73" s="95"/>
      <c r="L73" s="259">
        <v>7.5</v>
      </c>
      <c r="M73" s="351" t="s">
        <v>239</v>
      </c>
      <c r="P73" s="241"/>
      <c r="Q73" s="102">
        <v>4</v>
      </c>
      <c r="R73" s="102">
        <v>2</v>
      </c>
      <c r="S73" s="103"/>
      <c r="T73" s="102">
        <f t="shared" ref="T73:T84" si="8">Q73+R73</f>
        <v>6</v>
      </c>
      <c r="U73" s="102">
        <v>23</v>
      </c>
      <c r="V73" s="102">
        <v>12</v>
      </c>
    </row>
    <row r="74" spans="1:24" x14ac:dyDescent="0.25">
      <c r="A74" s="337">
        <v>6.5</v>
      </c>
      <c r="B74" s="155" t="s">
        <v>209</v>
      </c>
      <c r="C74" s="317"/>
      <c r="D74" s="102"/>
      <c r="E74" s="102">
        <v>5</v>
      </c>
      <c r="F74" s="102">
        <v>1</v>
      </c>
      <c r="G74" s="103"/>
      <c r="H74" s="102">
        <f>E74+F74</f>
        <v>6</v>
      </c>
      <c r="I74" s="102">
        <v>22</v>
      </c>
      <c r="J74" s="102">
        <v>14</v>
      </c>
      <c r="K74" s="95"/>
      <c r="L74" s="259">
        <v>6</v>
      </c>
      <c r="M74" s="351" t="s">
        <v>290</v>
      </c>
      <c r="N74" s="73"/>
      <c r="O74" s="78"/>
      <c r="P74" s="73"/>
      <c r="Q74" s="79">
        <v>5</v>
      </c>
      <c r="R74" s="79">
        <v>1</v>
      </c>
      <c r="S74" s="79"/>
      <c r="T74" s="122">
        <f>Q74+R74</f>
        <v>6</v>
      </c>
      <c r="U74" s="79">
        <v>22</v>
      </c>
      <c r="V74" s="79">
        <v>11</v>
      </c>
      <c r="X74" s="479"/>
    </row>
    <row r="75" spans="1:24" x14ac:dyDescent="0.25">
      <c r="A75" s="302">
        <v>6</v>
      </c>
      <c r="B75" s="103" t="s">
        <v>101</v>
      </c>
      <c r="C75" s="303"/>
      <c r="D75" s="102"/>
      <c r="E75" s="102">
        <v>3</v>
      </c>
      <c r="F75" s="102">
        <v>6</v>
      </c>
      <c r="G75" s="103"/>
      <c r="H75" s="102">
        <f>E75+F75</f>
        <v>9</v>
      </c>
      <c r="I75" s="102">
        <v>25</v>
      </c>
      <c r="J75" s="102">
        <v>32</v>
      </c>
      <c r="K75" s="95"/>
      <c r="L75" s="259">
        <v>6</v>
      </c>
      <c r="M75" s="103" t="s">
        <v>163</v>
      </c>
      <c r="N75" s="239"/>
      <c r="O75" s="449"/>
      <c r="P75" s="94"/>
      <c r="Q75" s="102">
        <v>2</v>
      </c>
      <c r="R75" s="102">
        <v>5</v>
      </c>
      <c r="S75" s="103"/>
      <c r="T75" s="102">
        <f t="shared" si="8"/>
        <v>7</v>
      </c>
      <c r="U75" s="102">
        <v>16</v>
      </c>
      <c r="V75" s="102">
        <v>28</v>
      </c>
    </row>
    <row r="76" spans="1:24" x14ac:dyDescent="0.25">
      <c r="A76" s="302">
        <v>5</v>
      </c>
      <c r="B76" s="103" t="s">
        <v>74</v>
      </c>
      <c r="C76" s="319"/>
      <c r="D76" s="122"/>
      <c r="E76" s="102">
        <v>5</v>
      </c>
      <c r="F76" s="102">
        <v>4</v>
      </c>
      <c r="G76" s="103"/>
      <c r="H76" s="102">
        <f t="shared" si="7"/>
        <v>9</v>
      </c>
      <c r="I76" s="102">
        <v>25</v>
      </c>
      <c r="J76" s="102">
        <v>28</v>
      </c>
      <c r="K76" s="95"/>
      <c r="L76" s="259">
        <v>5.5</v>
      </c>
      <c r="M76" s="351" t="s">
        <v>208</v>
      </c>
      <c r="N76" s="73"/>
      <c r="O76" s="78"/>
      <c r="P76" s="396"/>
      <c r="Q76" s="79">
        <v>5</v>
      </c>
      <c r="R76" s="79">
        <v>4</v>
      </c>
      <c r="S76" s="74"/>
      <c r="T76" s="102">
        <f>Q76+R76</f>
        <v>9</v>
      </c>
      <c r="U76" s="79">
        <v>31</v>
      </c>
      <c r="V76" s="79">
        <v>34</v>
      </c>
    </row>
    <row r="77" spans="1:24" x14ac:dyDescent="0.25">
      <c r="A77" s="302">
        <v>4.5</v>
      </c>
      <c r="B77" s="103" t="s">
        <v>80</v>
      </c>
      <c r="C77" s="165"/>
      <c r="D77" s="102"/>
      <c r="E77" s="102">
        <v>5</v>
      </c>
      <c r="F77" s="102">
        <v>6</v>
      </c>
      <c r="G77" s="103"/>
      <c r="H77" s="102">
        <f t="shared" si="7"/>
        <v>11</v>
      </c>
      <c r="I77" s="102">
        <v>24</v>
      </c>
      <c r="J77" s="102">
        <v>25</v>
      </c>
      <c r="K77"/>
      <c r="L77" s="259">
        <v>5.5</v>
      </c>
      <c r="M77" s="103" t="s">
        <v>164</v>
      </c>
      <c r="N77" s="242"/>
      <c r="O77" s="240"/>
      <c r="P77" s="241"/>
      <c r="Q77" s="102">
        <v>6</v>
      </c>
      <c r="R77" s="102">
        <v>3</v>
      </c>
      <c r="S77" s="103"/>
      <c r="T77" s="102">
        <f>Q77+R77</f>
        <v>9</v>
      </c>
      <c r="U77" s="102">
        <v>28</v>
      </c>
      <c r="V77" s="102">
        <v>24</v>
      </c>
    </row>
    <row r="78" spans="1:24" x14ac:dyDescent="0.25">
      <c r="A78" s="302">
        <v>3</v>
      </c>
      <c r="B78" s="103" t="s">
        <v>147</v>
      </c>
      <c r="C78" s="121"/>
      <c r="D78" s="122"/>
      <c r="E78" s="102">
        <v>6</v>
      </c>
      <c r="F78" s="102">
        <v>3</v>
      </c>
      <c r="G78" s="103"/>
      <c r="H78" s="102">
        <f>E78+F78</f>
        <v>9</v>
      </c>
      <c r="I78" s="102">
        <v>15</v>
      </c>
      <c r="J78" s="102">
        <v>16</v>
      </c>
      <c r="K78" s="95"/>
      <c r="L78" s="259">
        <v>5.5</v>
      </c>
      <c r="M78" s="103" t="s">
        <v>238</v>
      </c>
      <c r="N78" s="242"/>
      <c r="O78" s="395"/>
      <c r="P78" s="361"/>
      <c r="Q78" s="102">
        <v>6</v>
      </c>
      <c r="R78" s="102">
        <v>3</v>
      </c>
      <c r="S78" s="103"/>
      <c r="T78" s="102">
        <f>Q78+R78</f>
        <v>9</v>
      </c>
      <c r="U78" s="102">
        <v>26</v>
      </c>
      <c r="V78" s="102">
        <v>19</v>
      </c>
    </row>
    <row r="79" spans="1:24" x14ac:dyDescent="0.25">
      <c r="A79" s="302">
        <v>2.5</v>
      </c>
      <c r="B79" s="103" t="s">
        <v>105</v>
      </c>
      <c r="C79" s="165"/>
      <c r="D79" s="102"/>
      <c r="E79" s="102">
        <v>1</v>
      </c>
      <c r="F79" s="102">
        <v>8</v>
      </c>
      <c r="G79" s="103"/>
      <c r="H79" s="102">
        <f>E79+F79</f>
        <v>9</v>
      </c>
      <c r="I79" s="102">
        <v>8</v>
      </c>
      <c r="J79" s="102">
        <v>21</v>
      </c>
      <c r="K79" s="95"/>
      <c r="L79" s="259">
        <v>5</v>
      </c>
      <c r="M79" s="103" t="s">
        <v>237</v>
      </c>
      <c r="N79" s="242"/>
      <c r="O79" s="360"/>
      <c r="P79" s="140"/>
      <c r="Q79" s="102">
        <v>10</v>
      </c>
      <c r="R79" s="102">
        <v>3</v>
      </c>
      <c r="S79" s="103"/>
      <c r="T79" s="102">
        <f t="shared" si="8"/>
        <v>13</v>
      </c>
      <c r="U79" s="102">
        <v>34</v>
      </c>
      <c r="V79" s="102">
        <v>17</v>
      </c>
    </row>
    <row r="80" spans="1:24" x14ac:dyDescent="0.25">
      <c r="A80" s="302">
        <v>2.5</v>
      </c>
      <c r="B80" s="103" t="s">
        <v>257</v>
      </c>
      <c r="C80" s="121"/>
      <c r="D80" s="122"/>
      <c r="E80" s="102">
        <v>1</v>
      </c>
      <c r="F80" s="102">
        <v>4</v>
      </c>
      <c r="G80" s="103"/>
      <c r="H80" s="102">
        <f t="shared" si="7"/>
        <v>5</v>
      </c>
      <c r="I80" s="102">
        <v>3</v>
      </c>
      <c r="J80" s="102">
        <v>10</v>
      </c>
      <c r="K80" s="95"/>
      <c r="L80" s="259">
        <v>3.5</v>
      </c>
      <c r="M80" s="103" t="s">
        <v>165</v>
      </c>
      <c r="N80" s="242"/>
      <c r="O80" s="344"/>
      <c r="P80" s="307"/>
      <c r="Q80" s="102">
        <v>5</v>
      </c>
      <c r="R80" s="102">
        <v>3</v>
      </c>
      <c r="S80" s="103"/>
      <c r="T80" s="102">
        <f t="shared" si="8"/>
        <v>8</v>
      </c>
      <c r="U80" s="102">
        <v>11</v>
      </c>
      <c r="V80" s="102">
        <v>11</v>
      </c>
    </row>
    <row r="81" spans="1:22" x14ac:dyDescent="0.25">
      <c r="A81" s="302">
        <v>2.5</v>
      </c>
      <c r="B81" s="103" t="s">
        <v>155</v>
      </c>
      <c r="C81" s="165"/>
      <c r="D81" s="102"/>
      <c r="E81" s="102">
        <v>2</v>
      </c>
      <c r="F81" s="102">
        <v>4</v>
      </c>
      <c r="G81" s="103"/>
      <c r="H81" s="102">
        <f t="shared" si="7"/>
        <v>6</v>
      </c>
      <c r="I81" s="102">
        <v>7</v>
      </c>
      <c r="J81" s="102">
        <v>14</v>
      </c>
      <c r="K81" s="95"/>
      <c r="L81" s="259">
        <v>2</v>
      </c>
      <c r="M81" s="103" t="s">
        <v>204</v>
      </c>
      <c r="N81" s="242"/>
      <c r="O81" s="240"/>
      <c r="P81" s="140"/>
      <c r="Q81" s="102">
        <v>3</v>
      </c>
      <c r="R81" s="102">
        <v>5</v>
      </c>
      <c r="S81" s="103"/>
      <c r="T81" s="102">
        <f t="shared" si="8"/>
        <v>8</v>
      </c>
      <c r="U81" s="102">
        <v>10</v>
      </c>
      <c r="V81" s="102">
        <v>21</v>
      </c>
    </row>
    <row r="82" spans="1:22" x14ac:dyDescent="0.25">
      <c r="A82" s="138"/>
      <c r="B82" s="103" t="s">
        <v>76</v>
      </c>
      <c r="C82" s="265"/>
      <c r="D82" s="266"/>
      <c r="E82" s="102">
        <v>0</v>
      </c>
      <c r="F82" s="102">
        <v>0</v>
      </c>
      <c r="G82" s="103"/>
      <c r="H82" s="102">
        <f t="shared" si="7"/>
        <v>0</v>
      </c>
      <c r="I82" s="102">
        <v>0</v>
      </c>
      <c r="J82" s="102">
        <v>0</v>
      </c>
      <c r="K82" s="95"/>
      <c r="L82" s="260"/>
      <c r="M82" s="659" t="s">
        <v>76</v>
      </c>
      <c r="N82" s="660"/>
      <c r="O82" s="661"/>
      <c r="P82" s="244"/>
      <c r="Q82" s="184">
        <v>0</v>
      </c>
      <c r="R82" s="184">
        <v>0</v>
      </c>
      <c r="S82" s="185"/>
      <c r="T82" s="184">
        <f t="shared" si="8"/>
        <v>0</v>
      </c>
      <c r="U82" s="184">
        <v>0</v>
      </c>
      <c r="V82" s="184">
        <v>0</v>
      </c>
    </row>
    <row r="83" spans="1:22" x14ac:dyDescent="0.25">
      <c r="A83" s="128"/>
      <c r="B83" s="144" t="s">
        <v>106</v>
      </c>
      <c r="C83" s="139"/>
      <c r="D83" s="140"/>
      <c r="E83" s="122">
        <v>0</v>
      </c>
      <c r="F83" s="122">
        <v>0</v>
      </c>
      <c r="G83" s="143"/>
      <c r="H83" s="122">
        <f t="shared" si="7"/>
        <v>0</v>
      </c>
      <c r="I83" s="122">
        <v>0</v>
      </c>
      <c r="J83" s="122">
        <v>0</v>
      </c>
      <c r="K83" s="95"/>
      <c r="L83" s="245"/>
      <c r="M83" s="246" t="s">
        <v>106</v>
      </c>
      <c r="N83" s="247"/>
      <c r="O83" s="248"/>
      <c r="P83" s="247"/>
      <c r="Q83" s="171">
        <v>0</v>
      </c>
      <c r="R83" s="171">
        <v>0</v>
      </c>
      <c r="S83" s="187"/>
      <c r="T83" s="171">
        <f t="shared" si="8"/>
        <v>0</v>
      </c>
      <c r="U83" s="171">
        <v>0</v>
      </c>
      <c r="V83" s="171">
        <v>0</v>
      </c>
    </row>
    <row r="84" spans="1:22" x14ac:dyDescent="0.25">
      <c r="A84" s="217"/>
      <c r="B84" s="224" t="s">
        <v>158</v>
      </c>
      <c r="C84" s="225"/>
      <c r="D84" s="226"/>
      <c r="E84" s="227">
        <v>0</v>
      </c>
      <c r="F84" s="227">
        <v>0</v>
      </c>
      <c r="G84" s="228"/>
      <c r="H84" s="229">
        <f t="shared" si="7"/>
        <v>0</v>
      </c>
      <c r="I84" s="229">
        <v>0</v>
      </c>
      <c r="J84" s="229">
        <v>0</v>
      </c>
      <c r="K84" s="95"/>
      <c r="L84" s="249"/>
      <c r="M84" s="250" t="s">
        <v>158</v>
      </c>
      <c r="N84" s="251"/>
      <c r="O84" s="252"/>
      <c r="P84" s="251"/>
      <c r="Q84" s="221">
        <v>0</v>
      </c>
      <c r="R84" s="221">
        <v>0</v>
      </c>
      <c r="S84" s="220"/>
      <c r="T84" s="221">
        <f t="shared" si="8"/>
        <v>0</v>
      </c>
      <c r="U84" s="221">
        <v>0</v>
      </c>
      <c r="V84" s="221">
        <v>0</v>
      </c>
    </row>
    <row r="85" spans="1:22" x14ac:dyDescent="0.25">
      <c r="A85" s="210" t="s">
        <v>157</v>
      </c>
      <c r="B85" s="208"/>
      <c r="C85" s="299">
        <f>AVERAGE(A73:A81)</f>
        <v>4.3888888888888893</v>
      </c>
      <c r="D85" s="100"/>
      <c r="E85" s="92">
        <f>SUM(E73:E84)</f>
        <v>35</v>
      </c>
      <c r="F85" s="92">
        <f>SUM(F73:F84)</f>
        <v>40</v>
      </c>
      <c r="G85" s="92"/>
      <c r="H85" s="92"/>
      <c r="I85" s="92">
        <f>SUM(I73:I84)</f>
        <v>172</v>
      </c>
      <c r="J85" s="92">
        <f>SUM(J73:J84)</f>
        <v>194</v>
      </c>
      <c r="K85" s="95"/>
      <c r="L85" s="210" t="s">
        <v>157</v>
      </c>
      <c r="M85" s="208"/>
      <c r="N85" s="209"/>
      <c r="O85" s="298">
        <f>AVERAGE(L73:L81)</f>
        <v>5.166666666666667</v>
      </c>
      <c r="P85" s="154"/>
      <c r="Q85" s="253">
        <f>SUM(Q73:Q84)</f>
        <v>46</v>
      </c>
      <c r="R85" s="253">
        <f>SUM(R73:R84)</f>
        <v>29</v>
      </c>
      <c r="S85" s="172"/>
      <c r="T85" s="172"/>
      <c r="U85" s="253">
        <f>SUM(U73:U84)</f>
        <v>201</v>
      </c>
      <c r="V85" s="253">
        <f>SUM(V73:V84)</f>
        <v>177</v>
      </c>
    </row>
    <row r="86" spans="1:22" x14ac:dyDescent="0.25">
      <c r="K86" s="95"/>
    </row>
    <row r="87" spans="1:22" x14ac:dyDescent="0.25">
      <c r="A87" s="397" t="s">
        <v>296</v>
      </c>
      <c r="B87" s="398"/>
      <c r="C87" s="399"/>
      <c r="D87" s="400"/>
      <c r="E87" s="645" t="s">
        <v>11</v>
      </c>
      <c r="F87" s="645"/>
      <c r="G87" s="645" t="s">
        <v>12</v>
      </c>
      <c r="H87" s="645"/>
      <c r="I87" s="645" t="s">
        <v>13</v>
      </c>
      <c r="J87" s="645"/>
      <c r="K87" s="95"/>
      <c r="L87" s="284"/>
      <c r="M87" s="93"/>
      <c r="N87" s="285"/>
      <c r="O87" s="127"/>
      <c r="P87" s="92"/>
      <c r="Q87" s="650" t="s">
        <v>11</v>
      </c>
      <c r="R87" s="650"/>
      <c r="S87" s="650" t="s">
        <v>12</v>
      </c>
      <c r="T87" s="650"/>
      <c r="U87" s="650" t="s">
        <v>13</v>
      </c>
      <c r="V87" s="650"/>
    </row>
    <row r="88" spans="1:22" ht="17.399999999999999" x14ac:dyDescent="0.3">
      <c r="A88" s="402" t="s">
        <v>14</v>
      </c>
      <c r="B88" s="663" t="s">
        <v>222</v>
      </c>
      <c r="C88" s="663"/>
      <c r="D88" s="447"/>
      <c r="E88" s="403" t="s">
        <v>4</v>
      </c>
      <c r="F88" s="403" t="s">
        <v>6</v>
      </c>
      <c r="G88" s="404"/>
      <c r="H88" s="405" t="s">
        <v>15</v>
      </c>
      <c r="I88" s="403" t="s">
        <v>4</v>
      </c>
      <c r="J88" s="403" t="s">
        <v>6</v>
      </c>
      <c r="K88" s="95"/>
      <c r="L88" s="286" t="s">
        <v>14</v>
      </c>
      <c r="M88" s="662" t="s">
        <v>211</v>
      </c>
      <c r="N88" s="662"/>
      <c r="O88" s="674"/>
      <c r="P88" s="446"/>
      <c r="Q88" s="287" t="s">
        <v>4</v>
      </c>
      <c r="R88" s="287" t="s">
        <v>6</v>
      </c>
      <c r="S88" s="288"/>
      <c r="T88" s="289" t="s">
        <v>15</v>
      </c>
      <c r="U88" s="287" t="s">
        <v>4</v>
      </c>
      <c r="V88" s="287" t="s">
        <v>6</v>
      </c>
    </row>
    <row r="89" spans="1:22" x14ac:dyDescent="0.25">
      <c r="A89" s="301">
        <v>6</v>
      </c>
      <c r="B89" s="155" t="s">
        <v>219</v>
      </c>
      <c r="C89" s="319"/>
      <c r="D89" s="135"/>
      <c r="E89" s="304">
        <v>8</v>
      </c>
      <c r="F89" s="304">
        <v>10</v>
      </c>
      <c r="G89" s="103"/>
      <c r="H89" s="102">
        <f t="shared" ref="H89:H96" si="9">E89+F89</f>
        <v>18</v>
      </c>
      <c r="I89" s="102">
        <v>71</v>
      </c>
      <c r="J89" s="102">
        <v>58</v>
      </c>
      <c r="K89" s="95"/>
      <c r="L89" s="259">
        <v>6.5</v>
      </c>
      <c r="M89" s="103" t="s">
        <v>224</v>
      </c>
      <c r="N89" s="239"/>
      <c r="O89" s="455"/>
      <c r="P89" s="94"/>
      <c r="Q89" s="102">
        <v>3</v>
      </c>
      <c r="R89" s="102">
        <v>4</v>
      </c>
      <c r="S89" s="103"/>
      <c r="T89" s="102">
        <f t="shared" ref="T89:T100" si="10">Q89+R89</f>
        <v>7</v>
      </c>
      <c r="U89" s="102">
        <v>29</v>
      </c>
      <c r="V89" s="102">
        <v>27</v>
      </c>
    </row>
    <row r="90" spans="1:22" x14ac:dyDescent="0.25">
      <c r="A90" s="302">
        <v>5</v>
      </c>
      <c r="B90" s="327" t="s">
        <v>220</v>
      </c>
      <c r="C90" s="78"/>
      <c r="D90" s="318"/>
      <c r="E90" s="325">
        <v>2</v>
      </c>
      <c r="F90" s="325">
        <v>3</v>
      </c>
      <c r="G90" s="333"/>
      <c r="H90" s="135">
        <f>E90+F90</f>
        <v>5</v>
      </c>
      <c r="I90" s="334">
        <v>12</v>
      </c>
      <c r="J90" s="334">
        <v>14</v>
      </c>
      <c r="K90" s="95"/>
      <c r="L90" s="259">
        <v>6</v>
      </c>
      <c r="M90" s="338" t="s">
        <v>242</v>
      </c>
      <c r="N90" s="345"/>
      <c r="O90" s="324"/>
      <c r="P90" s="331"/>
      <c r="Q90" s="329">
        <v>4</v>
      </c>
      <c r="R90" s="329">
        <v>6</v>
      </c>
      <c r="S90" s="321"/>
      <c r="T90" s="122">
        <f t="shared" si="10"/>
        <v>10</v>
      </c>
      <c r="U90" s="329">
        <v>32</v>
      </c>
      <c r="V90" s="329">
        <v>38</v>
      </c>
    </row>
    <row r="91" spans="1:22" x14ac:dyDescent="0.25">
      <c r="A91" s="302">
        <v>5</v>
      </c>
      <c r="B91" s="103" t="s">
        <v>240</v>
      </c>
      <c r="C91" s="121"/>
      <c r="D91" s="135"/>
      <c r="E91" s="135">
        <v>5</v>
      </c>
      <c r="F91" s="102">
        <v>6</v>
      </c>
      <c r="G91" s="103"/>
      <c r="H91" s="102">
        <f>E91+F91</f>
        <v>11</v>
      </c>
      <c r="I91" s="102">
        <v>36</v>
      </c>
      <c r="J91" s="102">
        <v>39</v>
      </c>
      <c r="K91" s="95"/>
      <c r="L91" s="259">
        <v>5.5</v>
      </c>
      <c r="M91" s="338" t="s">
        <v>246</v>
      </c>
      <c r="N91" s="345"/>
      <c r="O91" s="320"/>
      <c r="P91" s="345"/>
      <c r="Q91" s="329">
        <v>3</v>
      </c>
      <c r="R91" s="329">
        <v>3</v>
      </c>
      <c r="S91" s="329"/>
      <c r="T91" s="122">
        <f t="shared" si="10"/>
        <v>6</v>
      </c>
      <c r="U91" s="329">
        <v>13</v>
      </c>
      <c r="V91" s="329">
        <v>17</v>
      </c>
    </row>
    <row r="92" spans="1:22" x14ac:dyDescent="0.25">
      <c r="A92" s="302">
        <v>4.5</v>
      </c>
      <c r="B92" s="103" t="s">
        <v>223</v>
      </c>
      <c r="C92" s="236"/>
      <c r="D92" s="307"/>
      <c r="E92" s="296">
        <v>3</v>
      </c>
      <c r="F92" s="296">
        <v>4</v>
      </c>
      <c r="G92" s="308"/>
      <c r="H92" s="135">
        <f t="shared" si="9"/>
        <v>7</v>
      </c>
      <c r="I92" s="309">
        <v>19</v>
      </c>
      <c r="J92" s="309">
        <v>20</v>
      </c>
      <c r="K92" s="95"/>
      <c r="L92" s="259">
        <v>5</v>
      </c>
      <c r="M92" s="103" t="s">
        <v>213</v>
      </c>
      <c r="N92" s="242"/>
      <c r="O92" s="344"/>
      <c r="P92" s="307"/>
      <c r="Q92" s="102">
        <v>6</v>
      </c>
      <c r="R92" s="102">
        <v>3</v>
      </c>
      <c r="S92" s="103"/>
      <c r="T92" s="102">
        <f t="shared" si="10"/>
        <v>9</v>
      </c>
      <c r="U92" s="102">
        <v>28</v>
      </c>
      <c r="V92" s="102">
        <v>19</v>
      </c>
    </row>
    <row r="93" spans="1:22" x14ac:dyDescent="0.25">
      <c r="A93" s="302">
        <v>4</v>
      </c>
      <c r="B93" s="103" t="s">
        <v>241</v>
      </c>
      <c r="C93" s="317"/>
      <c r="D93" s="238"/>
      <c r="E93" s="135">
        <v>3</v>
      </c>
      <c r="F93" s="102">
        <v>7</v>
      </c>
      <c r="G93" s="103"/>
      <c r="H93" s="102">
        <f t="shared" si="9"/>
        <v>10</v>
      </c>
      <c r="I93" s="102">
        <v>19</v>
      </c>
      <c r="J93" s="102">
        <v>23</v>
      </c>
      <c r="K93"/>
      <c r="L93" s="259">
        <v>5</v>
      </c>
      <c r="M93" s="103" t="s">
        <v>214</v>
      </c>
      <c r="N93" s="242"/>
      <c r="O93" s="240"/>
      <c r="P93" s="241"/>
      <c r="Q93" s="102">
        <v>7</v>
      </c>
      <c r="R93" s="102">
        <v>3</v>
      </c>
      <c r="S93" s="103"/>
      <c r="T93" s="102">
        <f t="shared" si="10"/>
        <v>10</v>
      </c>
      <c r="U93" s="102">
        <v>37</v>
      </c>
      <c r="V93" s="102">
        <v>18</v>
      </c>
    </row>
    <row r="94" spans="1:22" x14ac:dyDescent="0.25">
      <c r="A94" s="302">
        <v>3</v>
      </c>
      <c r="B94" s="305" t="s">
        <v>245</v>
      </c>
      <c r="C94" s="78"/>
      <c r="D94" s="318"/>
      <c r="E94" s="325">
        <v>5</v>
      </c>
      <c r="F94" s="325">
        <v>6</v>
      </c>
      <c r="G94" s="333"/>
      <c r="H94" s="102">
        <f>E94+F94</f>
        <v>11</v>
      </c>
      <c r="I94" s="334">
        <v>15</v>
      </c>
      <c r="J94" s="334">
        <v>19</v>
      </c>
      <c r="K94" s="95"/>
      <c r="L94" s="259">
        <v>5</v>
      </c>
      <c r="M94" s="103" t="s">
        <v>285</v>
      </c>
      <c r="N94" s="242"/>
      <c r="O94" s="240"/>
      <c r="P94" s="241"/>
      <c r="Q94" s="102">
        <v>6</v>
      </c>
      <c r="R94" s="102">
        <v>1</v>
      </c>
      <c r="S94" s="103"/>
      <c r="T94" s="102">
        <f t="shared" si="10"/>
        <v>7</v>
      </c>
      <c r="U94" s="102">
        <v>25</v>
      </c>
      <c r="V94" s="102">
        <v>8</v>
      </c>
    </row>
    <row r="95" spans="1:22" x14ac:dyDescent="0.25">
      <c r="A95" s="302">
        <v>3</v>
      </c>
      <c r="B95" s="103" t="s">
        <v>225</v>
      </c>
      <c r="C95" s="306"/>
      <c r="D95" s="357"/>
      <c r="E95" s="296">
        <v>1</v>
      </c>
      <c r="F95" s="135">
        <v>7</v>
      </c>
      <c r="G95" s="103"/>
      <c r="H95" s="102">
        <f>E95+F95</f>
        <v>8</v>
      </c>
      <c r="I95" s="102">
        <v>5</v>
      </c>
      <c r="J95" s="102">
        <v>22</v>
      </c>
      <c r="K95" s="95"/>
      <c r="L95" s="259">
        <v>4.5</v>
      </c>
      <c r="M95" s="103" t="s">
        <v>18</v>
      </c>
      <c r="N95" s="73"/>
      <c r="O95" s="78"/>
      <c r="P95" s="73"/>
      <c r="Q95" s="79">
        <v>2</v>
      </c>
      <c r="R95" s="79">
        <v>4</v>
      </c>
      <c r="S95" s="79"/>
      <c r="T95" s="102">
        <f t="shared" si="10"/>
        <v>6</v>
      </c>
      <c r="U95" s="79">
        <v>15</v>
      </c>
      <c r="V95" s="79">
        <v>18</v>
      </c>
    </row>
    <row r="96" spans="1:22" x14ac:dyDescent="0.25">
      <c r="A96" s="302">
        <v>2</v>
      </c>
      <c r="B96" s="342" t="s">
        <v>221</v>
      </c>
      <c r="C96" s="317"/>
      <c r="D96" s="102"/>
      <c r="E96" s="102">
        <v>2</v>
      </c>
      <c r="F96" s="102">
        <v>3</v>
      </c>
      <c r="G96" s="103"/>
      <c r="H96" s="102">
        <f t="shared" si="9"/>
        <v>5</v>
      </c>
      <c r="I96" s="102">
        <v>4</v>
      </c>
      <c r="J96" s="102">
        <v>8</v>
      </c>
      <c r="K96" s="95"/>
      <c r="L96" s="259">
        <v>4</v>
      </c>
      <c r="M96" s="327" t="s">
        <v>274</v>
      </c>
      <c r="N96" s="331"/>
      <c r="O96" s="320"/>
      <c r="P96" s="331"/>
      <c r="Q96" s="325">
        <v>6</v>
      </c>
      <c r="R96" s="325">
        <v>3</v>
      </c>
      <c r="S96" s="318"/>
      <c r="T96" s="318">
        <f t="shared" si="10"/>
        <v>9</v>
      </c>
      <c r="U96" s="325">
        <v>17</v>
      </c>
      <c r="V96" s="325">
        <v>15</v>
      </c>
    </row>
    <row r="97" spans="1:22" x14ac:dyDescent="0.25">
      <c r="A97" s="302"/>
      <c r="B97" s="103"/>
      <c r="C97" s="165"/>
      <c r="D97" s="102"/>
      <c r="E97" s="102"/>
      <c r="F97" s="102"/>
      <c r="G97" s="103"/>
      <c r="H97" s="102"/>
      <c r="I97" s="102"/>
      <c r="J97" s="102"/>
      <c r="K97" s="95"/>
      <c r="L97" s="259">
        <v>3</v>
      </c>
      <c r="M97" s="326" t="s">
        <v>216</v>
      </c>
      <c r="N97" s="242"/>
      <c r="O97" s="328"/>
      <c r="P97" s="94"/>
      <c r="Q97" s="102">
        <v>8</v>
      </c>
      <c r="R97" s="102">
        <v>3</v>
      </c>
      <c r="S97" s="103"/>
      <c r="T97" s="102">
        <f t="shared" si="10"/>
        <v>11</v>
      </c>
      <c r="U97" s="102">
        <v>20</v>
      </c>
      <c r="V97" s="102">
        <v>13</v>
      </c>
    </row>
    <row r="98" spans="1:22" x14ac:dyDescent="0.25">
      <c r="A98" s="138"/>
      <c r="B98" s="103" t="s">
        <v>76</v>
      </c>
      <c r="C98" s="265"/>
      <c r="D98" s="266"/>
      <c r="E98" s="102">
        <v>0</v>
      </c>
      <c r="F98" s="102">
        <v>0</v>
      </c>
      <c r="G98" s="103"/>
      <c r="H98" s="102">
        <f>E98+F98</f>
        <v>0</v>
      </c>
      <c r="I98" s="102">
        <v>0</v>
      </c>
      <c r="J98" s="102">
        <v>0</v>
      </c>
      <c r="K98" s="95"/>
      <c r="L98" s="259"/>
      <c r="M98" s="659" t="s">
        <v>76</v>
      </c>
      <c r="N98" s="660"/>
      <c r="O98" s="661"/>
      <c r="P98" s="244"/>
      <c r="Q98" s="184">
        <v>0</v>
      </c>
      <c r="R98" s="184">
        <v>0</v>
      </c>
      <c r="S98" s="185"/>
      <c r="T98" s="184">
        <f t="shared" si="10"/>
        <v>0</v>
      </c>
      <c r="U98" s="184">
        <v>0</v>
      </c>
      <c r="V98" s="184">
        <v>0</v>
      </c>
    </row>
    <row r="99" spans="1:22" x14ac:dyDescent="0.25">
      <c r="A99" s="128"/>
      <c r="B99" s="144" t="s">
        <v>106</v>
      </c>
      <c r="C99" s="139"/>
      <c r="D99" s="140"/>
      <c r="E99" s="122">
        <v>0</v>
      </c>
      <c r="F99" s="122">
        <v>0</v>
      </c>
      <c r="G99" s="143"/>
      <c r="H99" s="122">
        <f>E99+F99</f>
        <v>0</v>
      </c>
      <c r="I99" s="122">
        <v>0</v>
      </c>
      <c r="J99" s="122">
        <v>0</v>
      </c>
      <c r="K99" s="95"/>
      <c r="L99" s="245"/>
      <c r="M99" s="246" t="s">
        <v>106</v>
      </c>
      <c r="N99" s="247"/>
      <c r="O99" s="248"/>
      <c r="P99" s="247"/>
      <c r="Q99" s="171">
        <v>0</v>
      </c>
      <c r="R99" s="171">
        <v>0</v>
      </c>
      <c r="S99" s="187"/>
      <c r="T99" s="171">
        <f t="shared" si="10"/>
        <v>0</v>
      </c>
      <c r="U99" s="171">
        <v>0</v>
      </c>
      <c r="V99" s="171">
        <v>0</v>
      </c>
    </row>
    <row r="100" spans="1:22" x14ac:dyDescent="0.25">
      <c r="A100" s="217"/>
      <c r="B100" s="224" t="s">
        <v>158</v>
      </c>
      <c r="C100" s="225"/>
      <c r="D100" s="226"/>
      <c r="E100" s="227">
        <v>0</v>
      </c>
      <c r="F100" s="227">
        <v>0</v>
      </c>
      <c r="G100" s="228"/>
      <c r="H100" s="229">
        <f>E100+F100</f>
        <v>0</v>
      </c>
      <c r="I100" s="229">
        <v>0</v>
      </c>
      <c r="J100" s="229">
        <v>0</v>
      </c>
      <c r="K100" s="95"/>
      <c r="L100" s="249"/>
      <c r="M100" s="250" t="s">
        <v>158</v>
      </c>
      <c r="N100" s="251"/>
      <c r="O100" s="252"/>
      <c r="P100" s="251"/>
      <c r="Q100" s="221">
        <v>0</v>
      </c>
      <c r="R100" s="221">
        <v>0</v>
      </c>
      <c r="S100" s="220"/>
      <c r="T100" s="221">
        <f t="shared" si="10"/>
        <v>0</v>
      </c>
      <c r="U100" s="221">
        <v>0</v>
      </c>
      <c r="V100" s="221">
        <v>0</v>
      </c>
    </row>
    <row r="101" spans="1:22" x14ac:dyDescent="0.25">
      <c r="A101" s="210" t="s">
        <v>157</v>
      </c>
      <c r="B101" s="208"/>
      <c r="C101" s="299">
        <f>AVERAGE(A89:A97)</f>
        <v>4.0625</v>
      </c>
      <c r="D101" s="100"/>
      <c r="E101" s="92">
        <f>SUM(E89:E100)</f>
        <v>29</v>
      </c>
      <c r="F101" s="92">
        <f>SUM(F89:F100)</f>
        <v>46</v>
      </c>
      <c r="G101" s="92"/>
      <c r="H101" s="92"/>
      <c r="I101" s="92">
        <f>SUM(I89:I100)</f>
        <v>181</v>
      </c>
      <c r="J101" s="92">
        <f>SUM(J89:J100)</f>
        <v>203</v>
      </c>
      <c r="K101" s="95"/>
      <c r="L101" s="210" t="s">
        <v>157</v>
      </c>
      <c r="M101" s="208"/>
      <c r="N101" s="209"/>
      <c r="O101" s="298">
        <f>AVERAGE(L89:L97)</f>
        <v>4.9444444444444446</v>
      </c>
      <c r="P101" s="154"/>
      <c r="Q101" s="253">
        <f>SUM(Q89:Q100)</f>
        <v>45</v>
      </c>
      <c r="R101" s="253">
        <f>SUM(R89:R100)</f>
        <v>30</v>
      </c>
      <c r="S101" s="172"/>
      <c r="T101" s="172"/>
      <c r="U101" s="253">
        <f>SUM(U89:U100)</f>
        <v>216</v>
      </c>
      <c r="V101" s="253">
        <f>SUM(V89:V100)</f>
        <v>173</v>
      </c>
    </row>
    <row r="102" spans="1:22" x14ac:dyDescent="0.25">
      <c r="A102" s="97"/>
      <c r="B102" s="95"/>
      <c r="C102" s="99"/>
      <c r="D102" s="100"/>
      <c r="E102" s="101"/>
      <c r="F102" s="101"/>
      <c r="G102" s="101"/>
      <c r="H102" s="101"/>
      <c r="I102" s="101"/>
      <c r="J102" s="101"/>
      <c r="K102" s="95"/>
      <c r="L102" s="175"/>
      <c r="M102" s="176"/>
      <c r="N102" s="177"/>
      <c r="O102" s="178"/>
      <c r="P102" s="179"/>
      <c r="Q102" s="180"/>
      <c r="R102" s="180"/>
      <c r="S102" s="180"/>
      <c r="T102" s="180"/>
      <c r="U102" s="180"/>
      <c r="V102" s="180"/>
    </row>
    <row r="103" spans="1:22" x14ac:dyDescent="0.25">
      <c r="K103" s="95"/>
    </row>
    <row r="104" spans="1:22" x14ac:dyDescent="0.25">
      <c r="A104" s="353" t="s">
        <v>261</v>
      </c>
      <c r="B104" s="354"/>
      <c r="C104" s="167"/>
      <c r="D104" s="168"/>
      <c r="E104" s="169"/>
      <c r="F104" s="169"/>
      <c r="G104" s="169"/>
      <c r="H104" s="167"/>
      <c r="I104" s="389"/>
      <c r="J104" s="192"/>
      <c r="K104" s="192"/>
      <c r="L104" s="167"/>
      <c r="M104" s="276"/>
      <c r="N104" s="167"/>
      <c r="O104" s="170"/>
      <c r="P104" s="170"/>
      <c r="Q104" s="169"/>
      <c r="R104" s="169"/>
      <c r="S104" s="169"/>
      <c r="T104" s="389"/>
      <c r="U104" s="169"/>
      <c r="V104" s="393"/>
    </row>
    <row r="105" spans="1:22" x14ac:dyDescent="0.25">
      <c r="A105" s="353" t="s">
        <v>262</v>
      </c>
      <c r="B105" s="354"/>
      <c r="C105" s="167"/>
      <c r="D105" s="168"/>
      <c r="E105" s="169"/>
      <c r="F105" s="169"/>
      <c r="G105" s="169"/>
      <c r="H105" s="167"/>
      <c r="I105" s="389"/>
      <c r="J105" s="192"/>
      <c r="K105" s="192"/>
      <c r="L105" s="167"/>
      <c r="M105" s="276"/>
      <c r="N105" s="167"/>
      <c r="O105" s="170"/>
      <c r="P105" s="170"/>
      <c r="Q105" s="169"/>
      <c r="R105" s="169"/>
      <c r="S105" s="169"/>
      <c r="T105" s="389"/>
      <c r="U105" s="169"/>
      <c r="V105" s="393"/>
    </row>
    <row r="106" spans="1:22" x14ac:dyDescent="0.25">
      <c r="A106" s="109"/>
      <c r="B106" s="97"/>
      <c r="C106" s="95"/>
      <c r="D106" s="99"/>
      <c r="E106" s="100"/>
      <c r="F106" s="100"/>
      <c r="G106" s="100"/>
      <c r="H106" s="95"/>
      <c r="I106" s="92"/>
      <c r="J106" s="110"/>
      <c r="K106" s="110"/>
      <c r="L106" s="95"/>
      <c r="M106" s="111"/>
      <c r="N106" s="95"/>
      <c r="O106" s="98"/>
      <c r="P106" s="98"/>
      <c r="Q106" s="100"/>
      <c r="R106" s="100"/>
      <c r="S106" s="100"/>
      <c r="T106" s="92"/>
      <c r="U106" s="100"/>
      <c r="V106" s="180"/>
    </row>
    <row r="107" spans="1:22" x14ac:dyDescent="0.25">
      <c r="A107" s="353" t="s">
        <v>263</v>
      </c>
      <c r="B107" s="276"/>
      <c r="C107" s="167"/>
      <c r="D107" s="390"/>
      <c r="E107" s="169"/>
      <c r="F107" s="389"/>
      <c r="G107" s="389"/>
      <c r="H107" s="355"/>
      <c r="I107" s="389"/>
      <c r="J107" s="389"/>
      <c r="K107" s="389"/>
      <c r="L107" s="167"/>
      <c r="M107" s="276"/>
      <c r="N107" s="167"/>
      <c r="O107" s="391"/>
      <c r="P107" s="170"/>
      <c r="Q107" s="389"/>
      <c r="R107" s="389"/>
      <c r="S107" s="355"/>
      <c r="T107" s="389"/>
      <c r="U107" s="389"/>
      <c r="V107" s="393"/>
    </row>
    <row r="108" spans="1:22" x14ac:dyDescent="0.25">
      <c r="A108" s="353" t="s">
        <v>264</v>
      </c>
      <c r="B108" s="276"/>
      <c r="C108" s="167"/>
      <c r="D108" s="390"/>
      <c r="E108" s="169"/>
      <c r="F108" s="389"/>
      <c r="G108" s="389"/>
      <c r="H108" s="355"/>
      <c r="I108" s="389"/>
      <c r="J108" s="389"/>
      <c r="K108" s="389"/>
      <c r="L108" s="167"/>
      <c r="M108" s="276"/>
      <c r="N108" s="167"/>
      <c r="O108" s="391"/>
      <c r="P108" s="170"/>
      <c r="Q108" s="389"/>
      <c r="R108" s="389"/>
      <c r="S108" s="355"/>
      <c r="T108" s="389"/>
      <c r="U108" s="389"/>
      <c r="V108" s="393"/>
    </row>
    <row r="109" spans="1:22" x14ac:dyDescent="0.25">
      <c r="A109" s="109"/>
      <c r="B109" s="111"/>
      <c r="C109" s="95"/>
      <c r="D109" s="392"/>
      <c r="E109" s="100"/>
      <c r="F109" s="92"/>
      <c r="G109" s="92"/>
      <c r="H109" s="101"/>
      <c r="I109" s="92"/>
      <c r="J109" s="92"/>
      <c r="K109" s="92"/>
      <c r="L109" s="95"/>
      <c r="M109" s="111"/>
      <c r="N109" s="95"/>
      <c r="O109" s="299"/>
      <c r="P109" s="98"/>
      <c r="Q109" s="92"/>
      <c r="R109" s="92"/>
      <c r="S109" s="101"/>
      <c r="T109" s="92"/>
      <c r="U109" s="92"/>
      <c r="V109" s="180"/>
    </row>
    <row r="110" spans="1:22" s="109" customFormat="1" x14ac:dyDescent="0.25">
      <c r="A110" s="146" t="s">
        <v>154</v>
      </c>
      <c r="B110" s="95"/>
      <c r="C110" s="99"/>
      <c r="D110" s="100"/>
      <c r="E110" s="101"/>
      <c r="F110" s="101"/>
      <c r="G110" s="101"/>
      <c r="H110" s="101"/>
      <c r="I110" s="101"/>
      <c r="J110" s="101"/>
      <c r="K110" s="95"/>
      <c r="L110" s="352"/>
      <c r="M110" s="95"/>
      <c r="N110" s="98"/>
      <c r="O110" s="99"/>
      <c r="P110" s="100"/>
      <c r="Q110" s="101"/>
      <c r="R110" s="101"/>
      <c r="S110" s="101"/>
      <c r="T110" s="101"/>
      <c r="U110" s="101"/>
      <c r="V110" s="180"/>
    </row>
    <row r="111" spans="1:22" s="109" customFormat="1" x14ac:dyDescent="0.25">
      <c r="A111" s="146"/>
      <c r="B111" s="95"/>
      <c r="C111" s="99"/>
      <c r="D111" s="100"/>
      <c r="E111" s="101"/>
      <c r="F111" s="101"/>
      <c r="G111" s="101"/>
      <c r="H111" s="101"/>
      <c r="I111" s="101"/>
      <c r="J111" s="101"/>
      <c r="K111" s="95"/>
      <c r="L111" s="352"/>
      <c r="M111" s="95"/>
      <c r="N111" s="98"/>
      <c r="O111" s="99"/>
      <c r="P111" s="100"/>
      <c r="Q111" s="101"/>
      <c r="R111" s="101"/>
      <c r="S111" s="101"/>
      <c r="T111" s="101"/>
      <c r="U111" s="101"/>
      <c r="V111" s="180"/>
    </row>
    <row r="112" spans="1:22" s="109" customFormat="1" x14ac:dyDescent="0.25">
      <c r="A112" s="384" t="s">
        <v>226</v>
      </c>
      <c r="C112" s="385"/>
      <c r="D112" s="385"/>
      <c r="E112" s="385"/>
      <c r="F112" s="101"/>
      <c r="G112" s="101"/>
      <c r="I112" s="386"/>
      <c r="J112" s="101"/>
      <c r="K112" s="101"/>
      <c r="L112" s="134"/>
      <c r="M112" s="191"/>
      <c r="N112" s="194"/>
      <c r="O112" s="387"/>
      <c r="P112" s="387"/>
      <c r="Q112" s="387"/>
      <c r="R112" s="191"/>
      <c r="S112" s="191"/>
      <c r="T112" s="194"/>
      <c r="U112" s="356"/>
      <c r="V112" s="180"/>
    </row>
    <row r="113" spans="1:22" s="109" customFormat="1" x14ac:dyDescent="0.25">
      <c r="A113" s="386"/>
      <c r="C113" s="385"/>
      <c r="D113" s="385"/>
      <c r="E113" s="385"/>
      <c r="F113" s="101"/>
      <c r="G113" s="101"/>
      <c r="I113" s="386"/>
      <c r="J113" s="101"/>
      <c r="K113" s="101"/>
      <c r="L113" s="134"/>
      <c r="M113" s="191"/>
      <c r="N113" s="194"/>
      <c r="O113" s="387"/>
      <c r="P113" s="387"/>
      <c r="Q113" s="387"/>
      <c r="R113" s="191"/>
      <c r="S113" s="191"/>
      <c r="T113" s="194"/>
      <c r="U113" s="356"/>
      <c r="V113" s="180"/>
    </row>
    <row r="114" spans="1:22" s="109" customFormat="1" x14ac:dyDescent="0.25">
      <c r="A114" s="384" t="s">
        <v>227</v>
      </c>
      <c r="C114" s="385"/>
      <c r="D114" s="385"/>
      <c r="E114" s="385"/>
      <c r="F114" s="101"/>
      <c r="G114" s="101"/>
      <c r="I114" s="386"/>
      <c r="J114" s="101"/>
      <c r="K114" s="101"/>
      <c r="L114" s="134"/>
      <c r="M114" s="191"/>
      <c r="N114" s="194"/>
      <c r="O114" s="387"/>
      <c r="P114" s="387"/>
      <c r="Q114" s="387"/>
      <c r="R114" s="191"/>
      <c r="S114" s="191"/>
      <c r="T114" s="194"/>
      <c r="U114" s="356"/>
      <c r="V114" s="180"/>
    </row>
    <row r="115" spans="1:22" s="109" customFormat="1" x14ac:dyDescent="0.25">
      <c r="A115" s="388" t="s">
        <v>228</v>
      </c>
      <c r="B115" s="160"/>
      <c r="C115" s="161"/>
      <c r="D115" s="162"/>
      <c r="E115" s="163"/>
      <c r="F115" s="163"/>
      <c r="G115" s="163"/>
      <c r="H115" s="163"/>
      <c r="I115" s="163"/>
      <c r="J115" s="163"/>
      <c r="K115" s="95"/>
      <c r="L115" s="97"/>
      <c r="M115" s="95"/>
      <c r="N115" s="98"/>
      <c r="O115" s="99"/>
      <c r="P115" s="100"/>
      <c r="Q115" s="101"/>
      <c r="R115" s="101"/>
      <c r="S115" s="101"/>
      <c r="T115" s="101"/>
      <c r="U115" s="356"/>
      <c r="V115" s="180"/>
    </row>
    <row r="116" spans="1:22" s="109" customFormat="1" x14ac:dyDescent="0.25">
      <c r="A116" s="388" t="s">
        <v>229</v>
      </c>
      <c r="B116" s="160"/>
      <c r="C116" s="161"/>
      <c r="D116" s="162"/>
      <c r="E116" s="163"/>
      <c r="F116" s="163"/>
      <c r="G116" s="163"/>
      <c r="H116" s="163"/>
      <c r="I116" s="163"/>
      <c r="J116" s="163"/>
      <c r="K116" s="95"/>
      <c r="L116" s="97"/>
      <c r="M116" s="95"/>
      <c r="N116" s="98"/>
      <c r="O116" s="99"/>
      <c r="P116" s="100"/>
      <c r="Q116" s="101"/>
      <c r="R116" s="101"/>
      <c r="S116" s="101"/>
      <c r="T116" s="101"/>
      <c r="U116" s="356"/>
      <c r="V116" s="180"/>
    </row>
    <row r="117" spans="1:22" s="109" customFormat="1" x14ac:dyDescent="0.25">
      <c r="A117" s="181" t="s">
        <v>230</v>
      </c>
      <c r="B117" s="160"/>
      <c r="C117" s="161"/>
      <c r="D117" s="162"/>
      <c r="E117" s="163"/>
      <c r="F117" s="163"/>
      <c r="G117" s="163"/>
      <c r="H117" s="163"/>
      <c r="I117" s="163"/>
      <c r="J117" s="163"/>
      <c r="K117" s="95"/>
      <c r="L117" s="97"/>
      <c r="M117" s="95"/>
      <c r="N117" s="98"/>
      <c r="O117" s="99"/>
      <c r="P117" s="100"/>
      <c r="Q117" s="101"/>
      <c r="R117" s="101"/>
      <c r="S117" s="101"/>
      <c r="T117" s="101"/>
      <c r="U117" s="356"/>
      <c r="V117" s="180"/>
    </row>
    <row r="118" spans="1:22" s="109" customFormat="1" x14ac:dyDescent="0.25">
      <c r="A118" s="181" t="s">
        <v>231</v>
      </c>
      <c r="B118" s="160"/>
      <c r="C118" s="161"/>
      <c r="D118" s="162"/>
      <c r="E118" s="163"/>
      <c r="F118" s="163"/>
      <c r="G118" s="163"/>
      <c r="H118" s="163"/>
      <c r="I118" s="163"/>
      <c r="J118" s="163"/>
      <c r="K118" s="95"/>
      <c r="L118" s="97"/>
      <c r="M118" s="95"/>
      <c r="N118" s="98"/>
      <c r="O118" s="99"/>
      <c r="P118" s="100"/>
      <c r="Q118" s="101"/>
      <c r="R118" s="101"/>
      <c r="S118" s="101"/>
      <c r="T118" s="101"/>
      <c r="U118" s="356"/>
      <c r="V118" s="180"/>
    </row>
    <row r="119" spans="1:22" s="109" customFormat="1" x14ac:dyDescent="0.25">
      <c r="A119" s="181" t="s">
        <v>229</v>
      </c>
      <c r="B119" s="160"/>
      <c r="C119" s="161"/>
      <c r="D119" s="162"/>
      <c r="E119" s="163"/>
      <c r="F119" s="163"/>
      <c r="G119" s="163"/>
      <c r="H119" s="163"/>
      <c r="I119" s="163"/>
      <c r="J119" s="163"/>
      <c r="K119" s="95"/>
      <c r="L119" s="97"/>
      <c r="M119" s="95"/>
      <c r="N119" s="98"/>
      <c r="O119" s="99"/>
      <c r="P119" s="100"/>
      <c r="Q119" s="101"/>
      <c r="R119" s="101"/>
      <c r="S119" s="101"/>
      <c r="T119" s="101"/>
      <c r="U119" s="356"/>
      <c r="V119" s="180"/>
    </row>
    <row r="120" spans="1:22" s="109" customFormat="1" x14ac:dyDescent="0.25">
      <c r="A120" s="181"/>
      <c r="B120" s="160"/>
      <c r="C120" s="161"/>
      <c r="D120" s="162"/>
      <c r="E120" s="163"/>
      <c r="F120" s="163"/>
      <c r="G120" s="163"/>
      <c r="H120" s="163"/>
      <c r="I120" s="163"/>
      <c r="J120" s="163"/>
      <c r="K120" s="95"/>
      <c r="L120" s="97"/>
      <c r="M120" s="95"/>
      <c r="N120" s="98"/>
      <c r="O120" s="99"/>
      <c r="P120" s="100"/>
      <c r="Q120" s="101"/>
      <c r="R120" s="101"/>
      <c r="S120" s="101"/>
      <c r="T120" s="101"/>
      <c r="U120" s="356"/>
      <c r="V120" s="180"/>
    </row>
    <row r="121" spans="1:22" s="109" customFormat="1" x14ac:dyDescent="0.25">
      <c r="A121" s="181" t="s">
        <v>232</v>
      </c>
      <c r="B121" s="160"/>
      <c r="C121" s="161"/>
      <c r="D121" s="162"/>
      <c r="E121" s="163"/>
      <c r="F121" s="163"/>
      <c r="G121" s="163"/>
      <c r="H121" s="163"/>
      <c r="I121" s="163"/>
      <c r="J121" s="163"/>
      <c r="K121" s="95"/>
      <c r="L121" s="97"/>
      <c r="M121" s="95"/>
      <c r="N121" s="98"/>
      <c r="O121" s="99"/>
      <c r="P121" s="100"/>
      <c r="Q121" s="101"/>
      <c r="R121" s="101"/>
      <c r="S121" s="101"/>
      <c r="T121" s="101"/>
      <c r="U121" s="356"/>
      <c r="V121" s="180"/>
    </row>
    <row r="122" spans="1:22" s="109" customFormat="1" x14ac:dyDescent="0.25">
      <c r="A122" s="181" t="s">
        <v>233</v>
      </c>
      <c r="B122" s="160"/>
      <c r="C122" s="161"/>
      <c r="D122" s="162"/>
      <c r="E122" s="163"/>
      <c r="F122" s="163"/>
      <c r="G122" s="163"/>
      <c r="H122" s="163"/>
      <c r="I122" s="163"/>
      <c r="J122" s="163"/>
      <c r="K122" s="95"/>
      <c r="L122" s="97"/>
      <c r="M122" s="95"/>
      <c r="N122" s="98"/>
      <c r="O122" s="99"/>
      <c r="P122" s="100"/>
      <c r="Q122" s="101"/>
      <c r="R122" s="101"/>
      <c r="S122" s="101"/>
      <c r="T122" s="101"/>
      <c r="U122" s="356"/>
      <c r="V122" s="180"/>
    </row>
    <row r="123" spans="1:22" s="109" customFormat="1" x14ac:dyDescent="0.25">
      <c r="A123" s="181" t="s">
        <v>234</v>
      </c>
      <c r="B123" s="160"/>
      <c r="C123" s="161"/>
      <c r="D123" s="162"/>
      <c r="E123" s="163"/>
      <c r="F123" s="163"/>
      <c r="G123" s="163"/>
      <c r="H123" s="163"/>
      <c r="I123" s="163"/>
      <c r="J123" s="163"/>
      <c r="K123" s="95"/>
      <c r="L123" s="97"/>
      <c r="M123" s="95"/>
      <c r="N123" s="98"/>
      <c r="O123" s="99"/>
      <c r="P123" s="100"/>
      <c r="Q123" s="101"/>
      <c r="R123" s="101"/>
      <c r="S123" s="101"/>
      <c r="T123" s="101"/>
      <c r="U123" s="356"/>
      <c r="V123" s="180"/>
    </row>
    <row r="124" spans="1:22" s="109" customFormat="1" x14ac:dyDescent="0.25">
      <c r="A124" s="181"/>
      <c r="B124" s="160"/>
      <c r="C124" s="161"/>
      <c r="D124" s="162"/>
      <c r="E124" s="163"/>
      <c r="F124" s="163"/>
      <c r="G124" s="163"/>
      <c r="H124" s="163"/>
      <c r="I124" s="163"/>
      <c r="J124" s="163"/>
      <c r="K124" s="95"/>
      <c r="L124" s="97"/>
      <c r="M124" s="95"/>
      <c r="N124" s="98"/>
      <c r="O124" s="99"/>
      <c r="P124" s="100"/>
      <c r="Q124" s="101"/>
      <c r="R124" s="101"/>
      <c r="S124" s="101"/>
      <c r="T124" s="101"/>
      <c r="U124" s="356"/>
      <c r="V124" s="180"/>
    </row>
    <row r="125" spans="1:22" s="109" customFormat="1" x14ac:dyDescent="0.25">
      <c r="A125" s="181" t="s">
        <v>235</v>
      </c>
      <c r="B125" s="160"/>
      <c r="C125" s="161"/>
      <c r="D125" s="162"/>
      <c r="E125" s="163"/>
      <c r="F125" s="163"/>
      <c r="G125" s="163"/>
      <c r="H125" s="163"/>
      <c r="I125" s="163"/>
      <c r="J125" s="163"/>
      <c r="K125" s="95"/>
      <c r="L125" s="97"/>
      <c r="M125" s="95"/>
      <c r="N125" s="98"/>
      <c r="O125" s="99"/>
      <c r="P125" s="100"/>
      <c r="Q125" s="101"/>
      <c r="R125" s="101"/>
      <c r="S125" s="101"/>
      <c r="T125" s="101"/>
      <c r="U125" s="356"/>
      <c r="V125" s="180"/>
    </row>
    <row r="126" spans="1:22" s="109" customFormat="1" x14ac:dyDescent="0.25">
      <c r="A126" s="181" t="s">
        <v>236</v>
      </c>
      <c r="B126" s="160"/>
      <c r="C126" s="161"/>
      <c r="D126" s="162"/>
      <c r="E126" s="163"/>
      <c r="F126" s="163"/>
      <c r="G126" s="163"/>
      <c r="H126" s="163"/>
      <c r="I126" s="163"/>
      <c r="J126" s="163"/>
      <c r="K126" s="95"/>
      <c r="L126" s="97"/>
      <c r="M126" s="95"/>
      <c r="N126" s="98"/>
      <c r="O126" s="99"/>
      <c r="P126" s="100"/>
      <c r="Q126" s="101"/>
      <c r="R126" s="101"/>
      <c r="S126" s="101"/>
      <c r="T126" s="101"/>
      <c r="U126" s="356"/>
      <c r="V126" s="180"/>
    </row>
    <row r="127" spans="1:22" s="109" customFormat="1" x14ac:dyDescent="0.25">
      <c r="A127" s="181"/>
      <c r="B127" s="160"/>
      <c r="C127" s="161"/>
      <c r="D127" s="162"/>
      <c r="E127" s="163"/>
      <c r="F127" s="163"/>
      <c r="G127" s="163"/>
      <c r="H127" s="163"/>
      <c r="I127" s="163"/>
      <c r="J127" s="163"/>
      <c r="K127" s="95"/>
      <c r="L127" s="97"/>
      <c r="M127" s="95"/>
      <c r="N127" s="98"/>
      <c r="O127" s="99"/>
      <c r="P127" s="100"/>
      <c r="Q127" s="101"/>
      <c r="R127" s="101"/>
      <c r="S127" s="101"/>
      <c r="T127" s="101"/>
      <c r="U127" s="356"/>
      <c r="V127" s="180"/>
    </row>
    <row r="128" spans="1:22" x14ac:dyDescent="0.25">
      <c r="A128" s="2" t="s">
        <v>186</v>
      </c>
      <c r="E128" s="11"/>
      <c r="F128" s="11"/>
      <c r="G128" s="11"/>
      <c r="H128" s="11"/>
      <c r="I128" s="11"/>
      <c r="J128" s="11"/>
    </row>
    <row r="129" spans="1:22" x14ac:dyDescent="0.25">
      <c r="A129" s="2" t="s">
        <v>188</v>
      </c>
      <c r="E129" s="11"/>
      <c r="F129" s="11"/>
      <c r="G129" s="11"/>
      <c r="H129" s="11"/>
      <c r="I129" s="11"/>
      <c r="J129" s="11"/>
    </row>
    <row r="130" spans="1:22" x14ac:dyDescent="0.25">
      <c r="A130" s="2" t="s">
        <v>187</v>
      </c>
      <c r="E130" s="11"/>
      <c r="F130" s="11"/>
      <c r="G130" s="11"/>
      <c r="H130" s="11"/>
      <c r="I130" s="11"/>
      <c r="J130" s="11"/>
    </row>
    <row r="131" spans="1:22" x14ac:dyDescent="0.25">
      <c r="A131" s="133"/>
      <c r="B131" s="132"/>
      <c r="E131" s="11"/>
      <c r="F131" s="11"/>
      <c r="G131" s="11"/>
      <c r="H131" s="11"/>
      <c r="I131" s="11"/>
      <c r="J131" s="11"/>
      <c r="L131" s="1"/>
      <c r="P131" s="5"/>
      <c r="Q131" s="11"/>
      <c r="R131" s="11"/>
      <c r="S131" s="11"/>
      <c r="T131" s="11"/>
      <c r="U131" s="11"/>
      <c r="V131" s="11"/>
    </row>
    <row r="132" spans="1:22" x14ac:dyDescent="0.25">
      <c r="A132" s="95" t="s">
        <v>126</v>
      </c>
      <c r="B132" s="95"/>
      <c r="C132" s="99"/>
      <c r="D132" s="100"/>
      <c r="E132" s="101"/>
      <c r="F132" s="101"/>
      <c r="G132" s="101"/>
      <c r="H132" s="101"/>
      <c r="I132" s="101"/>
      <c r="J132" s="101"/>
      <c r="K132" s="95"/>
      <c r="L132" s="97"/>
      <c r="M132" s="95"/>
      <c r="N132" s="98"/>
      <c r="O132" s="99"/>
      <c r="P132" s="100"/>
      <c r="Q132" s="101"/>
      <c r="R132" s="101"/>
      <c r="S132" s="101"/>
      <c r="T132" s="101"/>
      <c r="U132" s="101"/>
      <c r="V132" s="101"/>
    </row>
    <row r="133" spans="1:22" x14ac:dyDescent="0.25">
      <c r="A133" s="95" t="s">
        <v>122</v>
      </c>
      <c r="B133" s="95"/>
      <c r="C133" s="99"/>
      <c r="D133" s="100"/>
      <c r="E133" s="101"/>
      <c r="F133" s="101"/>
      <c r="G133" s="101"/>
      <c r="H133" s="101"/>
      <c r="I133" s="101"/>
      <c r="J133" s="101"/>
      <c r="K133" s="95"/>
      <c r="L133" s="97"/>
      <c r="M133" s="95"/>
      <c r="N133" s="98"/>
      <c r="O133" s="99"/>
      <c r="P133" s="100"/>
      <c r="Q133" s="101"/>
      <c r="R133" s="101"/>
      <c r="S133" s="101"/>
      <c r="T133" s="101"/>
      <c r="U133" s="101"/>
      <c r="V133" s="101"/>
    </row>
    <row r="134" spans="1:22" x14ac:dyDescent="0.25">
      <c r="A134" s="95" t="s">
        <v>123</v>
      </c>
      <c r="B134" s="95"/>
      <c r="C134" s="99"/>
      <c r="D134" s="100"/>
      <c r="E134" s="101"/>
      <c r="F134" s="101"/>
      <c r="G134" s="101"/>
      <c r="H134" s="101"/>
      <c r="I134" s="101"/>
      <c r="J134" s="101"/>
      <c r="K134" s="95"/>
      <c r="L134" s="97"/>
      <c r="M134" s="95"/>
      <c r="N134" s="98"/>
      <c r="O134" s="99"/>
      <c r="P134" s="100"/>
      <c r="Q134" s="101"/>
      <c r="R134" s="101"/>
      <c r="S134" s="101"/>
      <c r="T134" s="101"/>
      <c r="U134" s="101"/>
      <c r="V134" s="101"/>
    </row>
    <row r="135" spans="1:22" x14ac:dyDescent="0.25">
      <c r="A135" s="95" t="s">
        <v>265</v>
      </c>
      <c r="B135" s="95"/>
      <c r="C135" s="99"/>
      <c r="D135" s="100"/>
      <c r="E135" s="101"/>
      <c r="F135" s="101"/>
      <c r="G135" s="101"/>
      <c r="H135" s="101"/>
      <c r="I135" s="101"/>
      <c r="J135" s="101"/>
      <c r="K135" s="95"/>
      <c r="L135" s="97"/>
      <c r="M135" s="95"/>
      <c r="N135" s="98"/>
      <c r="O135" s="99"/>
      <c r="P135" s="100"/>
      <c r="Q135" s="101"/>
      <c r="R135" s="101"/>
      <c r="S135" s="101"/>
      <c r="T135" s="101"/>
      <c r="U135" s="101"/>
      <c r="V135" s="101"/>
    </row>
    <row r="136" spans="1:22" x14ac:dyDescent="0.25">
      <c r="A136" s="97"/>
      <c r="B136" s="95"/>
      <c r="C136" s="99"/>
      <c r="D136" s="100"/>
      <c r="E136" s="101"/>
      <c r="F136" s="101"/>
      <c r="G136" s="101"/>
      <c r="H136" s="101"/>
      <c r="I136" s="101"/>
      <c r="J136" s="101"/>
      <c r="K136" s="95"/>
      <c r="L136" s="97"/>
      <c r="M136" s="95"/>
      <c r="N136" s="98"/>
      <c r="O136" s="99"/>
      <c r="P136" s="98"/>
      <c r="Q136" s="101"/>
      <c r="R136" s="101"/>
      <c r="S136" s="101"/>
      <c r="T136" s="101"/>
      <c r="U136" s="101"/>
      <c r="V136" s="11"/>
    </row>
    <row r="137" spans="1:22" x14ac:dyDescent="0.25">
      <c r="A137" s="109" t="s">
        <v>166</v>
      </c>
      <c r="B137" s="95"/>
      <c r="C137" s="99"/>
      <c r="D137" s="100"/>
      <c r="E137" s="101"/>
      <c r="F137" s="101"/>
      <c r="G137" s="101"/>
      <c r="H137" s="101"/>
      <c r="I137" s="101"/>
      <c r="J137" s="101"/>
      <c r="K137" s="95"/>
      <c r="L137" s="97"/>
      <c r="M137" s="95"/>
      <c r="N137" s="98"/>
      <c r="O137" s="99"/>
      <c r="P137" s="98"/>
      <c r="Q137" s="101"/>
      <c r="R137" s="101"/>
      <c r="S137" s="101"/>
      <c r="T137" s="101"/>
      <c r="U137" s="101"/>
      <c r="V137" s="11"/>
    </row>
    <row r="138" spans="1:22" x14ac:dyDescent="0.25">
      <c r="A138" s="109" t="s">
        <v>167</v>
      </c>
      <c r="B138" s="95"/>
      <c r="C138" s="99"/>
      <c r="D138" s="100"/>
      <c r="E138" s="101"/>
      <c r="F138" s="101"/>
      <c r="G138" s="101"/>
      <c r="H138" s="101"/>
      <c r="I138" s="101"/>
      <c r="J138" s="101"/>
      <c r="K138" s="95"/>
      <c r="L138" s="97"/>
      <c r="M138" s="95"/>
      <c r="N138" s="98"/>
      <c r="O138" s="99"/>
      <c r="P138" s="98"/>
      <c r="Q138" s="101"/>
      <c r="R138" s="101"/>
      <c r="S138" s="101"/>
      <c r="T138" s="101"/>
      <c r="U138" s="101"/>
      <c r="V138" s="11"/>
    </row>
    <row r="139" spans="1:22" x14ac:dyDescent="0.25">
      <c r="A139" s="109" t="s">
        <v>168</v>
      </c>
      <c r="B139" s="95"/>
      <c r="C139" s="101"/>
      <c r="D139" s="101"/>
      <c r="E139" s="101"/>
      <c r="F139" s="101"/>
      <c r="G139" s="101"/>
      <c r="H139" s="101"/>
      <c r="I139" s="101"/>
      <c r="J139" s="101"/>
      <c r="K139" s="109"/>
      <c r="L139" s="101"/>
      <c r="M139" s="109"/>
      <c r="N139" s="98"/>
      <c r="O139" s="99"/>
      <c r="P139" s="98"/>
      <c r="Q139" s="101"/>
      <c r="R139" s="101"/>
      <c r="S139" s="101"/>
      <c r="T139" s="101"/>
      <c r="U139" s="101"/>
      <c r="V139" s="11"/>
    </row>
    <row r="140" spans="1:22" x14ac:dyDescent="0.25">
      <c r="A140" s="109" t="s">
        <v>169</v>
      </c>
      <c r="B140" s="95"/>
      <c r="C140" s="99"/>
      <c r="D140" s="100"/>
      <c r="E140" s="101"/>
      <c r="F140" s="101"/>
      <c r="G140" s="101"/>
      <c r="H140" s="101"/>
      <c r="I140" s="101"/>
      <c r="J140" s="101"/>
      <c r="K140" s="95"/>
      <c r="L140" s="97"/>
      <c r="M140" s="95"/>
      <c r="N140" s="98"/>
      <c r="O140" s="99"/>
      <c r="P140" s="98"/>
      <c r="Q140" s="101"/>
      <c r="R140" s="101"/>
      <c r="S140" s="101"/>
      <c r="T140" s="101"/>
      <c r="U140" s="101"/>
      <c r="V140" s="11"/>
    </row>
    <row r="141" spans="1:22" x14ac:dyDescent="0.25">
      <c r="A141" s="109" t="s">
        <v>170</v>
      </c>
      <c r="B141" s="95"/>
      <c r="C141" s="99"/>
      <c r="D141" s="100"/>
      <c r="E141" s="101"/>
      <c r="F141" s="101"/>
      <c r="G141" s="101"/>
      <c r="H141" s="101"/>
      <c r="I141" s="101"/>
      <c r="J141" s="101"/>
      <c r="K141" s="95"/>
      <c r="L141" s="97"/>
      <c r="M141" s="95"/>
      <c r="N141" s="98"/>
      <c r="O141" s="99"/>
      <c r="P141" s="98"/>
      <c r="Q141" s="101"/>
      <c r="R141" s="101"/>
      <c r="S141" s="101"/>
      <c r="T141" s="101"/>
      <c r="U141" s="101"/>
      <c r="V141" s="11"/>
    </row>
    <row r="142" spans="1:22" x14ac:dyDescent="0.25">
      <c r="A142" s="109"/>
      <c r="B142" s="95"/>
      <c r="C142" s="99"/>
      <c r="D142" s="100"/>
      <c r="E142" s="101"/>
      <c r="F142" s="101"/>
      <c r="G142" s="101"/>
      <c r="H142" s="101"/>
      <c r="I142" s="101"/>
      <c r="J142" s="101"/>
      <c r="K142" s="95"/>
      <c r="L142" s="97"/>
      <c r="M142" s="95"/>
      <c r="N142" s="98"/>
      <c r="O142" s="99"/>
      <c r="P142" s="98"/>
      <c r="Q142" s="101"/>
      <c r="R142" s="101"/>
      <c r="S142" s="101"/>
      <c r="T142" s="101"/>
      <c r="U142" s="101"/>
      <c r="V142" s="11"/>
    </row>
    <row r="143" spans="1:22" x14ac:dyDescent="0.25">
      <c r="A143" s="109" t="s">
        <v>107</v>
      </c>
      <c r="B143" s="1"/>
      <c r="H143" s="39"/>
      <c r="L143" s="97"/>
      <c r="M143" s="95"/>
      <c r="N143" s="98"/>
      <c r="O143" s="99"/>
      <c r="P143" s="98"/>
      <c r="Q143" s="101"/>
      <c r="R143" s="101"/>
      <c r="S143" s="101"/>
      <c r="T143" s="101"/>
      <c r="U143" s="101"/>
      <c r="V143" s="11"/>
    </row>
    <row r="144" spans="1:22" x14ac:dyDescent="0.25">
      <c r="A144" s="109"/>
      <c r="B144" s="1"/>
      <c r="H144" s="39"/>
      <c r="L144" s="97"/>
      <c r="M144" s="95"/>
      <c r="N144" s="98"/>
      <c r="O144" s="99"/>
      <c r="P144" s="98"/>
      <c r="Q144" s="101"/>
      <c r="R144" s="101"/>
      <c r="S144" s="101"/>
      <c r="T144" s="101"/>
      <c r="U144" s="101"/>
      <c r="V144" s="11"/>
    </row>
    <row r="145" spans="1:22" x14ac:dyDescent="0.25">
      <c r="A145" t="s">
        <v>179</v>
      </c>
      <c r="B145" s="95"/>
      <c r="C145" s="99"/>
      <c r="D145" s="100"/>
      <c r="E145" s="101"/>
      <c r="F145" s="101"/>
      <c r="G145" s="101"/>
      <c r="H145" s="101"/>
      <c r="I145" s="101"/>
      <c r="J145" s="101"/>
      <c r="K145" s="95"/>
      <c r="L145" s="97"/>
      <c r="M145" s="95"/>
      <c r="N145" s="98"/>
      <c r="O145" s="99"/>
      <c r="P145" s="98"/>
      <c r="Q145" s="101"/>
      <c r="R145" s="101"/>
      <c r="S145" s="101"/>
      <c r="T145" s="101"/>
      <c r="U145" s="101"/>
      <c r="V145" s="11"/>
    </row>
    <row r="146" spans="1:22" x14ac:dyDescent="0.25">
      <c r="A146" s="109" t="s">
        <v>180</v>
      </c>
      <c r="B146" s="95"/>
      <c r="C146" s="99"/>
      <c r="D146" s="100"/>
      <c r="E146" s="101"/>
      <c r="F146" s="101"/>
      <c r="G146" s="101"/>
      <c r="H146" s="101"/>
      <c r="I146" s="101"/>
      <c r="J146" s="101"/>
      <c r="K146" s="95"/>
      <c r="L146" s="97"/>
      <c r="M146" s="95"/>
      <c r="N146" s="98"/>
      <c r="O146" s="99"/>
      <c r="P146" s="98"/>
      <c r="Q146" s="101"/>
      <c r="R146" s="101"/>
      <c r="S146" s="101"/>
      <c r="T146" s="101"/>
      <c r="U146" s="101"/>
      <c r="V146" s="11"/>
    </row>
    <row r="147" spans="1:22" x14ac:dyDescent="0.25">
      <c r="A147" s="109" t="s">
        <v>181</v>
      </c>
      <c r="B147" s="95"/>
      <c r="C147" s="99"/>
      <c r="D147" s="100"/>
      <c r="E147" s="101"/>
      <c r="F147" s="101"/>
      <c r="G147" s="101"/>
      <c r="H147" s="101"/>
      <c r="I147" s="101"/>
      <c r="J147" s="101"/>
      <c r="K147" s="95"/>
      <c r="L147" s="97"/>
      <c r="M147" s="95"/>
      <c r="N147" s="98"/>
      <c r="O147" s="99"/>
      <c r="P147" s="98"/>
      <c r="Q147" s="101"/>
      <c r="R147" s="101"/>
      <c r="S147" s="101"/>
      <c r="T147" s="101"/>
      <c r="U147" s="101"/>
      <c r="V147" s="11"/>
    </row>
    <row r="148" spans="1:22" x14ac:dyDescent="0.25">
      <c r="A148" s="109"/>
      <c r="B148" s="95"/>
      <c r="C148" s="99"/>
      <c r="D148" s="100"/>
      <c r="E148" s="101"/>
      <c r="F148" s="101"/>
      <c r="G148" s="101"/>
      <c r="H148" s="101"/>
      <c r="I148" s="101"/>
      <c r="J148" s="101"/>
      <c r="K148" s="95"/>
      <c r="L148" s="97"/>
      <c r="M148" s="95"/>
      <c r="N148" s="98"/>
      <c r="O148" s="99"/>
      <c r="P148" s="98"/>
      <c r="Q148" s="101"/>
      <c r="R148" s="101"/>
      <c r="S148" s="101"/>
      <c r="T148" s="101"/>
      <c r="U148" s="101"/>
      <c r="V148" s="11"/>
    </row>
    <row r="149" spans="1:22" x14ac:dyDescent="0.25">
      <c r="A149" s="109" t="s">
        <v>148</v>
      </c>
      <c r="B149" s="95"/>
      <c r="C149" s="99"/>
      <c r="D149" s="100"/>
      <c r="E149" s="101"/>
      <c r="F149" s="101"/>
      <c r="G149" s="101"/>
      <c r="H149" s="101"/>
      <c r="I149" s="101"/>
      <c r="J149" s="101"/>
      <c r="K149" s="95"/>
      <c r="L149" s="97"/>
      <c r="M149" s="95"/>
      <c r="N149" s="98"/>
      <c r="O149" s="99"/>
      <c r="P149" s="98"/>
      <c r="Q149" s="101"/>
      <c r="R149" s="101"/>
      <c r="S149" s="101"/>
      <c r="T149" s="101"/>
      <c r="U149" s="101"/>
      <c r="V149" s="100"/>
    </row>
    <row r="150" spans="1:22" x14ac:dyDescent="0.25">
      <c r="A150" s="194" t="s">
        <v>149</v>
      </c>
      <c r="B150" s="95"/>
      <c r="C150" s="99"/>
      <c r="D150" s="100"/>
      <c r="E150" s="101"/>
      <c r="F150" s="101"/>
      <c r="G150" s="101"/>
      <c r="H150" s="101"/>
      <c r="I150" s="101"/>
      <c r="J150" s="101"/>
      <c r="K150" s="95"/>
      <c r="L150" s="97"/>
      <c r="M150" s="95"/>
      <c r="N150" s="98"/>
      <c r="O150" s="99"/>
      <c r="P150" s="98"/>
      <c r="Q150" s="101"/>
      <c r="R150" s="101"/>
      <c r="S150" s="101"/>
      <c r="T150" s="101"/>
      <c r="U150" s="101"/>
      <c r="V150" s="100"/>
    </row>
    <row r="151" spans="1:22" x14ac:dyDescent="0.25">
      <c r="A151" s="194" t="s">
        <v>150</v>
      </c>
      <c r="B151" s="95"/>
      <c r="C151" s="99"/>
      <c r="D151" s="100"/>
      <c r="E151" s="101"/>
      <c r="F151" s="101"/>
      <c r="G151" s="101"/>
      <c r="H151" s="101"/>
      <c r="I151" s="101"/>
      <c r="J151" s="101"/>
      <c r="K151" s="95"/>
      <c r="L151" s="97"/>
      <c r="M151" s="95"/>
      <c r="N151" s="98"/>
      <c r="O151" s="99"/>
      <c r="P151" s="98"/>
      <c r="Q151" s="101"/>
      <c r="R151" s="101"/>
      <c r="S151" s="101"/>
      <c r="T151" s="101"/>
      <c r="U151" s="101"/>
      <c r="V151" s="100"/>
    </row>
    <row r="152" spans="1:22" x14ac:dyDescent="0.25">
      <c r="A152" s="194"/>
    </row>
    <row r="153" spans="1:22" x14ac:dyDescent="0.25">
      <c r="A153" t="s">
        <v>81</v>
      </c>
    </row>
    <row r="154" spans="1:22" x14ac:dyDescent="0.25">
      <c r="A154" t="s">
        <v>82</v>
      </c>
    </row>
    <row r="155" spans="1:22" x14ac:dyDescent="0.25">
      <c r="A155" t="s">
        <v>96</v>
      </c>
    </row>
    <row r="156" spans="1:22" x14ac:dyDescent="0.25">
      <c r="A156" t="s">
        <v>113</v>
      </c>
    </row>
    <row r="157" spans="1:22" x14ac:dyDescent="0.25">
      <c r="A157" t="s">
        <v>112</v>
      </c>
    </row>
    <row r="158" spans="1:22" x14ac:dyDescent="0.25">
      <c r="A158" s="112" t="s">
        <v>93</v>
      </c>
      <c r="B158" s="95"/>
      <c r="C158" s="99"/>
      <c r="D158" s="100"/>
      <c r="E158" s="100"/>
      <c r="F158" s="100"/>
      <c r="G158" s="95"/>
      <c r="H158" s="100"/>
      <c r="I158" s="110"/>
      <c r="J158" s="110"/>
      <c r="K158" s="95"/>
      <c r="L158" s="111"/>
      <c r="M158" s="95"/>
      <c r="N158" s="98"/>
      <c r="O158" s="99"/>
      <c r="P158" s="98"/>
      <c r="Q158" s="100"/>
      <c r="R158" s="100"/>
      <c r="S158" s="100"/>
      <c r="T158" s="100"/>
      <c r="U158" s="100"/>
      <c r="V158" s="100"/>
    </row>
    <row r="159" spans="1:22" x14ac:dyDescent="0.25">
      <c r="A159" t="s">
        <v>94</v>
      </c>
      <c r="B159" s="95"/>
      <c r="C159" s="99"/>
      <c r="D159" s="100"/>
      <c r="E159" s="100"/>
      <c r="F159" s="100"/>
      <c r="G159" s="95"/>
      <c r="H159" s="100"/>
      <c r="I159" s="110"/>
      <c r="J159" s="110"/>
      <c r="K159" s="95"/>
      <c r="L159" s="111"/>
      <c r="M159" s="95"/>
      <c r="N159" s="98"/>
      <c r="O159" s="99"/>
      <c r="P159" s="98"/>
      <c r="Q159" s="100"/>
      <c r="R159" s="100"/>
      <c r="S159" s="100"/>
      <c r="T159" s="100"/>
      <c r="U159" s="100"/>
      <c r="V159" s="100"/>
    </row>
    <row r="160" spans="1:22" x14ac:dyDescent="0.25">
      <c r="A160" t="s">
        <v>83</v>
      </c>
      <c r="B160" s="95"/>
      <c r="C160" s="99"/>
      <c r="D160" s="100"/>
      <c r="E160" s="100"/>
      <c r="F160" s="100"/>
      <c r="G160" s="95"/>
      <c r="H160" s="100"/>
      <c r="I160" s="110"/>
      <c r="J160" s="110"/>
      <c r="K160" s="95"/>
      <c r="L160" s="111"/>
      <c r="M160" s="95"/>
      <c r="N160" s="98"/>
      <c r="O160" s="99"/>
      <c r="P160" s="98"/>
      <c r="Q160" s="100"/>
      <c r="R160" s="100"/>
      <c r="S160" s="100"/>
      <c r="T160" s="100"/>
      <c r="U160" s="100"/>
      <c r="V160" s="100"/>
    </row>
    <row r="161" spans="1:22" x14ac:dyDescent="0.25">
      <c r="A161"/>
      <c r="B161" s="95"/>
      <c r="C161" s="99"/>
      <c r="D161" s="100"/>
      <c r="E161" s="100"/>
      <c r="F161" s="100"/>
      <c r="G161" s="95"/>
      <c r="H161" s="100"/>
      <c r="I161" s="110"/>
      <c r="J161" s="110"/>
      <c r="K161" s="95"/>
      <c r="L161" s="111"/>
      <c r="M161" s="95"/>
      <c r="N161" s="98"/>
      <c r="O161" s="99"/>
      <c r="P161" s="98"/>
      <c r="Q161" s="100"/>
      <c r="R161" s="100"/>
      <c r="S161" s="100"/>
      <c r="T161" s="100"/>
      <c r="U161" s="100"/>
      <c r="V161" s="100"/>
    </row>
    <row r="162" spans="1:22" ht="15.6" x14ac:dyDescent="0.3">
      <c r="A162" s="373" t="s">
        <v>251</v>
      </c>
      <c r="B162" s="374"/>
      <c r="C162" s="375"/>
      <c r="D162" s="376"/>
      <c r="E162" s="376"/>
      <c r="F162" s="376"/>
      <c r="G162" s="374"/>
      <c r="H162" s="376"/>
      <c r="I162" s="377"/>
      <c r="J162" s="377"/>
      <c r="K162" s="374"/>
      <c r="L162" s="378"/>
      <c r="M162" s="374"/>
      <c r="N162" s="379"/>
      <c r="O162" s="375"/>
      <c r="P162" s="379"/>
      <c r="Q162" s="376"/>
      <c r="R162" s="376"/>
      <c r="S162" s="376"/>
      <c r="T162" s="376"/>
      <c r="U162" s="376"/>
      <c r="V162" s="376"/>
    </row>
    <row r="163" spans="1:22" x14ac:dyDescent="0.25">
      <c r="A163" s="373" t="s">
        <v>183</v>
      </c>
      <c r="B163" s="374"/>
      <c r="C163" s="375"/>
      <c r="D163" s="376"/>
      <c r="E163" s="376"/>
      <c r="F163" s="376"/>
      <c r="G163" s="374"/>
      <c r="H163" s="376"/>
      <c r="I163" s="377"/>
      <c r="J163" s="377"/>
      <c r="K163" s="374"/>
      <c r="L163" s="378"/>
      <c r="M163" s="374"/>
      <c r="N163" s="379"/>
      <c r="O163" s="375"/>
      <c r="P163" s="379"/>
      <c r="Q163" s="376"/>
      <c r="R163" s="376"/>
      <c r="S163" s="376"/>
      <c r="T163" s="376"/>
      <c r="U163" s="376"/>
      <c r="V163" s="376"/>
    </row>
    <row r="164" spans="1:22" x14ac:dyDescent="0.25">
      <c r="A164" s="373" t="s">
        <v>252</v>
      </c>
      <c r="B164" s="374"/>
      <c r="C164" s="375"/>
      <c r="D164" s="376"/>
      <c r="E164" s="376"/>
      <c r="F164" s="376"/>
      <c r="G164" s="374"/>
      <c r="H164" s="376"/>
      <c r="I164" s="377"/>
      <c r="J164" s="377"/>
      <c r="K164" s="374"/>
      <c r="L164" s="378"/>
      <c r="M164" s="374"/>
      <c r="N164" s="379"/>
      <c r="O164" s="375"/>
      <c r="P164" s="379"/>
      <c r="Q164" s="376"/>
      <c r="R164" s="376"/>
      <c r="S164" s="376"/>
      <c r="T164" s="376"/>
      <c r="U164" s="376"/>
      <c r="V164" s="376"/>
    </row>
    <row r="165" spans="1:22" x14ac:dyDescent="0.25">
      <c r="A165" s="373" t="s">
        <v>253</v>
      </c>
      <c r="B165" s="374"/>
      <c r="C165" s="375"/>
      <c r="D165" s="376"/>
      <c r="E165" s="376"/>
      <c r="F165" s="376"/>
      <c r="G165" s="374"/>
      <c r="H165" s="376"/>
      <c r="I165" s="377"/>
      <c r="J165" s="377"/>
      <c r="K165" s="374"/>
      <c r="L165" s="378"/>
      <c r="M165" s="374"/>
      <c r="N165" s="379"/>
      <c r="O165" s="375"/>
      <c r="P165" s="379"/>
      <c r="Q165" s="376"/>
      <c r="R165" s="376"/>
      <c r="S165" s="376"/>
      <c r="T165" s="376"/>
      <c r="U165" s="376"/>
      <c r="V165" s="376"/>
    </row>
    <row r="166" spans="1:22" x14ac:dyDescent="0.25">
      <c r="A166" s="373" t="s">
        <v>254</v>
      </c>
      <c r="B166" s="374"/>
      <c r="C166" s="375"/>
      <c r="D166" s="376"/>
      <c r="E166" s="376"/>
      <c r="F166" s="376"/>
      <c r="G166" s="374"/>
      <c r="H166" s="376"/>
      <c r="I166" s="377"/>
      <c r="J166" s="377"/>
      <c r="K166" s="374"/>
      <c r="L166" s="378"/>
      <c r="M166" s="374"/>
      <c r="N166" s="379"/>
      <c r="O166" s="375"/>
      <c r="P166" s="379"/>
      <c r="Q166" s="376"/>
      <c r="R166" s="376"/>
      <c r="S166" s="376"/>
      <c r="T166" s="376"/>
      <c r="U166" s="376"/>
      <c r="V166" s="376"/>
    </row>
    <row r="167" spans="1:22" x14ac:dyDescent="0.25">
      <c r="A167" s="373" t="s">
        <v>255</v>
      </c>
      <c r="B167" s="374"/>
      <c r="C167" s="375"/>
      <c r="D167" s="376"/>
      <c r="E167" s="376"/>
      <c r="F167" s="376"/>
      <c r="G167" s="374"/>
      <c r="H167" s="376"/>
      <c r="I167" s="377"/>
      <c r="J167" s="377"/>
      <c r="K167" s="374"/>
      <c r="L167" s="378"/>
      <c r="M167" s="374"/>
      <c r="N167" s="379"/>
      <c r="O167" s="375"/>
      <c r="P167" s="379"/>
      <c r="Q167" s="376"/>
      <c r="R167" s="376"/>
      <c r="S167" s="376"/>
      <c r="T167" s="376"/>
      <c r="U167" s="376"/>
      <c r="V167" s="376"/>
    </row>
    <row r="168" spans="1:22" x14ac:dyDescent="0.25">
      <c r="A168" s="109"/>
      <c r="B168" s="95"/>
      <c r="C168" s="99"/>
      <c r="D168" s="100"/>
      <c r="E168" s="100"/>
      <c r="F168" s="100"/>
      <c r="G168" s="95"/>
      <c r="H168" s="100"/>
      <c r="I168" s="110"/>
      <c r="J168" s="110"/>
      <c r="K168" s="95"/>
      <c r="L168" s="111"/>
      <c r="M168" s="95"/>
      <c r="N168" s="98"/>
      <c r="O168" s="99"/>
      <c r="P168" s="98"/>
      <c r="Q168" s="100"/>
      <c r="R168" s="100"/>
      <c r="S168" s="100"/>
      <c r="T168" s="100"/>
      <c r="U168" s="100"/>
      <c r="V168" s="100"/>
    </row>
    <row r="169" spans="1:22" x14ac:dyDescent="0.25">
      <c r="A169" s="109" t="s">
        <v>184</v>
      </c>
      <c r="B169" s="95"/>
      <c r="C169" s="99"/>
      <c r="D169" s="100"/>
      <c r="E169" s="100"/>
      <c r="F169" s="100"/>
      <c r="G169" s="95"/>
      <c r="H169" s="100"/>
      <c r="I169" s="110"/>
      <c r="J169" s="110"/>
      <c r="K169" s="95"/>
      <c r="L169" s="111"/>
      <c r="M169" s="95"/>
      <c r="N169" s="98"/>
      <c r="O169" s="99"/>
      <c r="P169" s="98"/>
      <c r="Q169" s="100"/>
      <c r="R169" s="100"/>
      <c r="S169" s="100"/>
      <c r="T169" s="100"/>
      <c r="U169" s="100"/>
      <c r="V169" s="100"/>
    </row>
    <row r="170" spans="1:22" x14ac:dyDescent="0.25">
      <c r="A170" s="109" t="s">
        <v>185</v>
      </c>
      <c r="B170" s="95"/>
      <c r="C170" s="99"/>
      <c r="D170" s="100"/>
      <c r="E170" s="100"/>
      <c r="F170" s="100"/>
      <c r="G170" s="95"/>
      <c r="H170" s="100"/>
      <c r="I170" s="110"/>
      <c r="J170" s="110"/>
      <c r="K170" s="95"/>
      <c r="L170" s="111"/>
      <c r="M170" s="95"/>
      <c r="N170" s="98"/>
      <c r="O170" s="99"/>
      <c r="P170" s="98"/>
      <c r="Q170" s="100"/>
      <c r="R170" s="100"/>
      <c r="S170" s="100"/>
      <c r="T170" s="100"/>
      <c r="U170" s="100"/>
      <c r="V170" s="100"/>
    </row>
    <row r="171" spans="1:22" x14ac:dyDescent="0.25">
      <c r="A171"/>
      <c r="B171" s="95"/>
      <c r="C171" s="99"/>
      <c r="D171" s="100"/>
      <c r="E171" s="100"/>
      <c r="F171" s="100"/>
      <c r="G171" s="95"/>
      <c r="H171" s="100"/>
      <c r="I171" s="110"/>
      <c r="J171" s="110"/>
      <c r="K171" s="95"/>
      <c r="L171" s="111"/>
      <c r="M171" s="95"/>
      <c r="N171" s="98"/>
      <c r="O171" s="99"/>
      <c r="P171" s="98"/>
      <c r="Q171" s="100"/>
      <c r="R171" s="100"/>
      <c r="S171" s="100"/>
      <c r="T171" s="100"/>
      <c r="U171" s="100"/>
      <c r="V171" s="100"/>
    </row>
    <row r="172" spans="1:22" x14ac:dyDescent="0.25">
      <c r="A172" s="95" t="s">
        <v>98</v>
      </c>
      <c r="B172" s="95"/>
      <c r="C172" s="99"/>
      <c r="D172" s="100"/>
      <c r="E172" s="100"/>
      <c r="F172" s="100"/>
      <c r="G172" s="95"/>
      <c r="H172" s="100"/>
      <c r="I172" s="110"/>
      <c r="J172" s="110"/>
      <c r="K172" s="95"/>
      <c r="L172" s="111"/>
      <c r="M172" s="95"/>
      <c r="N172" s="98"/>
      <c r="O172" s="99"/>
      <c r="P172" s="98"/>
      <c r="Q172" s="100"/>
      <c r="R172" s="100"/>
      <c r="S172" s="100"/>
      <c r="T172" s="100"/>
      <c r="U172" s="100"/>
      <c r="V172" s="100"/>
    </row>
    <row r="173" spans="1:22" x14ac:dyDescent="0.25">
      <c r="A173" s="95" t="s">
        <v>99</v>
      </c>
      <c r="B173" s="95"/>
      <c r="C173" s="99"/>
      <c r="D173" s="100"/>
      <c r="E173" s="100"/>
      <c r="F173" s="100"/>
      <c r="G173" s="95"/>
      <c r="H173" s="100"/>
      <c r="I173" s="110"/>
      <c r="J173" s="110"/>
      <c r="K173" s="95"/>
      <c r="L173" s="111"/>
      <c r="M173" s="95"/>
      <c r="N173" s="98"/>
      <c r="O173" s="99"/>
      <c r="P173" s="98"/>
      <c r="Q173" s="100"/>
      <c r="R173" s="100"/>
      <c r="S173" s="100"/>
      <c r="T173" s="100"/>
      <c r="U173" s="100"/>
      <c r="V173" s="100"/>
    </row>
    <row r="174" spans="1:22" x14ac:dyDescent="0.25">
      <c r="A174" s="95" t="s">
        <v>100</v>
      </c>
      <c r="B174" s="152"/>
      <c r="C174" s="99"/>
      <c r="D174" s="100"/>
      <c r="E174" s="100"/>
      <c r="F174" s="100"/>
      <c r="G174" s="95"/>
      <c r="H174" s="100"/>
      <c r="I174" s="110"/>
      <c r="J174" s="110"/>
      <c r="K174" s="95"/>
      <c r="L174" s="111"/>
      <c r="M174" s="152"/>
      <c r="N174" s="98"/>
      <c r="O174" s="99"/>
      <c r="P174" s="98"/>
      <c r="Q174" s="100"/>
      <c r="R174" s="100"/>
      <c r="S174" s="100"/>
      <c r="T174" s="100"/>
      <c r="U174" s="100"/>
      <c r="V174" s="100"/>
    </row>
    <row r="175" spans="1:22" x14ac:dyDescent="0.25">
      <c r="A175" s="95"/>
      <c r="B175" s="95"/>
      <c r="C175" s="99"/>
      <c r="D175" s="100"/>
      <c r="E175" s="100"/>
      <c r="F175" s="100"/>
      <c r="G175" s="95"/>
      <c r="H175" s="100"/>
      <c r="I175" s="110"/>
      <c r="J175" s="110"/>
      <c r="K175" s="95"/>
      <c r="L175" s="111"/>
      <c r="M175" s="95"/>
      <c r="N175" s="98"/>
      <c r="O175" s="99"/>
      <c r="P175" s="98"/>
      <c r="Q175" s="100"/>
      <c r="R175" s="100"/>
      <c r="S175" s="100"/>
      <c r="T175" s="100"/>
      <c r="U175" s="100"/>
      <c r="V175" s="100"/>
    </row>
    <row r="176" spans="1:22" ht="17.399999999999999" x14ac:dyDescent="0.3">
      <c r="A176" s="95" t="s">
        <v>162</v>
      </c>
      <c r="B176" s="95"/>
      <c r="C176" s="99"/>
      <c r="D176" s="100"/>
      <c r="E176" s="100"/>
      <c r="F176" s="153"/>
      <c r="G176" s="95"/>
      <c r="H176" s="100"/>
      <c r="I176" s="100"/>
      <c r="J176" s="110"/>
      <c r="K176" s="95"/>
      <c r="L176" s="111"/>
      <c r="M176" s="95"/>
      <c r="N176" s="98"/>
      <c r="O176" s="154"/>
      <c r="P176" s="98"/>
      <c r="Q176" s="100"/>
      <c r="R176" s="100"/>
      <c r="S176" s="100"/>
      <c r="T176" s="100"/>
      <c r="U176" s="100"/>
      <c r="V176" s="100"/>
    </row>
    <row r="177" spans="1:22" x14ac:dyDescent="0.25">
      <c r="A177" s="95" t="s">
        <v>146</v>
      </c>
      <c r="B177" s="95"/>
      <c r="C177" s="99"/>
      <c r="D177" s="100"/>
      <c r="E177" s="100"/>
      <c r="F177" s="100"/>
      <c r="G177" s="95"/>
      <c r="H177" s="100"/>
      <c r="I177" s="110"/>
      <c r="J177" s="110"/>
      <c r="K177" s="95"/>
      <c r="L177" s="111"/>
      <c r="M177" s="95"/>
      <c r="N177" s="98"/>
      <c r="O177" s="154"/>
      <c r="P177" s="98"/>
      <c r="Q177" s="100"/>
      <c r="R177" s="100"/>
      <c r="S177" s="100"/>
      <c r="T177" s="100"/>
      <c r="U177" s="100"/>
      <c r="V177" s="100"/>
    </row>
    <row r="178" spans="1:22" x14ac:dyDescent="0.25">
      <c r="A178" s="95" t="s">
        <v>117</v>
      </c>
      <c r="B178" s="95"/>
      <c r="C178" s="99"/>
      <c r="D178" s="100"/>
      <c r="E178" s="100"/>
      <c r="F178" s="100"/>
      <c r="G178" s="95"/>
      <c r="H178" s="100"/>
      <c r="I178" s="110"/>
      <c r="J178" s="110"/>
      <c r="K178" s="95"/>
      <c r="L178" s="111"/>
      <c r="M178" s="95"/>
      <c r="N178" s="98"/>
      <c r="O178" s="154"/>
      <c r="P178" s="98"/>
      <c r="Q178" s="100"/>
      <c r="R178" s="100"/>
      <c r="S178" s="100"/>
      <c r="T178" s="100"/>
      <c r="U178" s="100"/>
      <c r="V178" s="100"/>
    </row>
    <row r="179" spans="1:22" x14ac:dyDescent="0.25">
      <c r="A179" s="95" t="s">
        <v>116</v>
      </c>
      <c r="B179" s="95"/>
      <c r="C179" s="99"/>
      <c r="D179" s="100"/>
      <c r="E179" s="100"/>
      <c r="F179" s="100"/>
      <c r="G179" s="95"/>
      <c r="H179" s="100"/>
      <c r="I179" s="110"/>
      <c r="J179" s="110"/>
      <c r="K179" s="95"/>
      <c r="L179" s="111"/>
      <c r="M179" s="95"/>
      <c r="N179" s="98"/>
      <c r="O179" s="154"/>
      <c r="P179" s="98"/>
      <c r="Q179" s="100"/>
      <c r="R179" s="100"/>
      <c r="S179" s="100"/>
      <c r="T179" s="100"/>
      <c r="U179" s="100"/>
      <c r="V179" s="100"/>
    </row>
    <row r="180" spans="1:22" x14ac:dyDescent="0.25">
      <c r="A180" s="95" t="s">
        <v>102</v>
      </c>
      <c r="B180" s="95"/>
      <c r="C180" s="99"/>
      <c r="D180" s="100"/>
      <c r="E180" s="100"/>
      <c r="F180" s="100"/>
      <c r="G180" s="95"/>
      <c r="H180" s="100"/>
      <c r="I180" s="110"/>
      <c r="J180" s="110"/>
      <c r="K180" s="95"/>
      <c r="L180" s="111"/>
      <c r="M180" s="95"/>
      <c r="N180" s="98"/>
      <c r="O180" s="154"/>
      <c r="P180" s="98"/>
      <c r="Q180" s="100"/>
      <c r="R180" s="100"/>
      <c r="S180" s="100"/>
      <c r="T180" s="100"/>
      <c r="U180" s="100"/>
      <c r="V180" s="100"/>
    </row>
    <row r="181" spans="1:22" x14ac:dyDescent="0.25">
      <c r="A181" s="95" t="s">
        <v>103</v>
      </c>
      <c r="B181" s="95"/>
      <c r="C181" s="99"/>
      <c r="D181" s="100"/>
      <c r="E181" s="100"/>
      <c r="F181" s="100"/>
      <c r="G181" s="95"/>
      <c r="H181" s="100"/>
      <c r="I181" s="110"/>
      <c r="J181" s="110"/>
      <c r="K181" s="95"/>
      <c r="L181" s="111"/>
      <c r="M181" s="95"/>
      <c r="N181" s="98"/>
      <c r="O181" s="154"/>
      <c r="P181" s="98"/>
      <c r="Q181" s="100"/>
      <c r="R181" s="100"/>
      <c r="S181" s="100"/>
      <c r="T181" s="100"/>
      <c r="U181" s="100"/>
      <c r="V181" s="100"/>
    </row>
    <row r="182" spans="1:22" x14ac:dyDescent="0.25">
      <c r="A182" s="95" t="s">
        <v>118</v>
      </c>
      <c r="B182" s="95"/>
      <c r="C182" s="99"/>
      <c r="D182" s="100"/>
      <c r="E182" s="100"/>
      <c r="F182" s="100"/>
      <c r="G182" s="95"/>
      <c r="H182" s="100"/>
      <c r="I182" s="110"/>
      <c r="J182" s="110"/>
      <c r="K182" s="95"/>
      <c r="L182" s="111"/>
      <c r="M182" s="95"/>
      <c r="N182" s="98"/>
      <c r="O182" s="154"/>
      <c r="P182" s="98"/>
      <c r="Q182" s="100"/>
      <c r="R182" s="100"/>
      <c r="S182" s="100"/>
      <c r="T182" s="100"/>
      <c r="U182" s="100"/>
      <c r="V182" s="100"/>
    </row>
    <row r="183" spans="1:22" x14ac:dyDescent="0.25">
      <c r="A183" s="95" t="s">
        <v>119</v>
      </c>
      <c r="B183" s="95"/>
      <c r="C183" s="99"/>
      <c r="D183" s="100"/>
      <c r="E183" s="100"/>
      <c r="F183" s="100"/>
      <c r="G183" s="95"/>
      <c r="H183" s="100"/>
      <c r="I183" s="110"/>
      <c r="J183" s="110"/>
      <c r="K183" s="95"/>
      <c r="L183" s="111"/>
      <c r="M183" s="95"/>
      <c r="N183" s="98"/>
      <c r="O183" s="154"/>
      <c r="P183" s="98"/>
      <c r="Q183" s="100"/>
      <c r="R183" s="100"/>
      <c r="S183" s="100"/>
      <c r="T183" s="100"/>
      <c r="U183" s="100"/>
      <c r="V183" s="100"/>
    </row>
    <row r="184" spans="1:22" x14ac:dyDescent="0.25">
      <c r="A184" s="95" t="s">
        <v>120</v>
      </c>
      <c r="B184" s="95"/>
      <c r="C184" s="99"/>
      <c r="D184" s="100"/>
      <c r="E184" s="100"/>
      <c r="F184" s="100"/>
      <c r="G184" s="95"/>
      <c r="H184" s="100"/>
      <c r="I184" s="110"/>
      <c r="J184" s="110"/>
      <c r="K184" s="95"/>
      <c r="L184" s="111"/>
      <c r="M184" s="95"/>
      <c r="N184" s="98"/>
      <c r="O184" s="154"/>
      <c r="P184" s="98"/>
      <c r="Q184" s="100"/>
      <c r="R184" s="100"/>
      <c r="S184" s="100"/>
      <c r="T184" s="100"/>
      <c r="U184" s="100"/>
      <c r="V184" s="100"/>
    </row>
    <row r="185" spans="1:22" x14ac:dyDescent="0.25">
      <c r="A185" s="95" t="s">
        <v>121</v>
      </c>
      <c r="B185" s="95"/>
      <c r="C185" s="99"/>
      <c r="D185" s="100"/>
      <c r="E185" s="100"/>
      <c r="F185" s="100"/>
      <c r="G185" s="95"/>
      <c r="H185" s="100"/>
      <c r="I185" s="110"/>
      <c r="J185" s="110"/>
      <c r="K185" s="95"/>
      <c r="L185" s="111"/>
      <c r="M185" s="95"/>
      <c r="N185" s="98"/>
      <c r="O185" s="154"/>
      <c r="P185" s="98"/>
      <c r="Q185" s="100"/>
      <c r="R185" s="100"/>
      <c r="S185" s="100"/>
      <c r="T185" s="100"/>
      <c r="U185" s="100"/>
      <c r="V185" s="100"/>
    </row>
    <row r="186" spans="1:22" x14ac:dyDescent="0.25">
      <c r="A186" s="95"/>
      <c r="B186" s="95"/>
      <c r="C186" s="99"/>
      <c r="D186" s="100"/>
      <c r="E186" s="100"/>
      <c r="F186" s="100"/>
      <c r="G186" s="95"/>
      <c r="H186" s="100"/>
      <c r="I186" s="110"/>
      <c r="J186" s="110"/>
      <c r="K186" s="95"/>
      <c r="L186" s="111"/>
      <c r="M186" s="95"/>
      <c r="N186" s="98"/>
      <c r="O186" s="154"/>
      <c r="P186" s="98"/>
      <c r="Q186" s="100"/>
      <c r="R186" s="100"/>
      <c r="S186" s="100"/>
      <c r="T186" s="100"/>
      <c r="U186" s="100"/>
      <c r="V186" s="100"/>
    </row>
    <row r="187" spans="1:22" x14ac:dyDescent="0.25">
      <c r="A187"/>
      <c r="O187" s="116"/>
    </row>
    <row r="188" spans="1:22" x14ac:dyDescent="0.25">
      <c r="A188" s="117" t="s">
        <v>127</v>
      </c>
      <c r="B188" s="118"/>
      <c r="C188" s="119"/>
      <c r="D188" s="120"/>
      <c r="E188" s="120"/>
      <c r="F188" s="120"/>
      <c r="G188" s="118"/>
      <c r="H188" s="120"/>
      <c r="I188" s="120"/>
      <c r="J188" s="117" t="s">
        <v>128</v>
      </c>
      <c r="K188" s="118"/>
      <c r="L188" s="118"/>
      <c r="O188" s="116"/>
    </row>
    <row r="189" spans="1:22" x14ac:dyDescent="0.25">
      <c r="A189" s="117"/>
      <c r="B189" s="118"/>
      <c r="C189" s="119"/>
      <c r="D189" s="120"/>
      <c r="E189" s="120"/>
      <c r="F189" s="120"/>
      <c r="G189" s="118"/>
      <c r="H189" s="120"/>
      <c r="I189" s="120"/>
      <c r="J189" s="117"/>
      <c r="K189" s="118"/>
      <c r="L189" s="118"/>
      <c r="O189" s="116"/>
    </row>
    <row r="190" spans="1:22" x14ac:dyDescent="0.25">
      <c r="A190" s="448" t="s">
        <v>280</v>
      </c>
      <c r="B190" s="118"/>
      <c r="C190" s="116"/>
      <c r="D190" s="120"/>
      <c r="F190" s="120"/>
      <c r="G190" s="118"/>
      <c r="H190" s="120"/>
      <c r="I190" s="120"/>
      <c r="J190" s="2" t="s">
        <v>270</v>
      </c>
      <c r="K190" s="118"/>
      <c r="L190" s="118"/>
      <c r="O190" s="116">
        <v>8</v>
      </c>
    </row>
    <row r="191" spans="1:22" x14ac:dyDescent="0.25">
      <c r="A191" s="257" t="s">
        <v>315</v>
      </c>
      <c r="B191" s="118"/>
      <c r="C191" s="116"/>
      <c r="D191" s="120"/>
      <c r="E191" s="120"/>
      <c r="F191" s="120"/>
      <c r="G191" s="118"/>
      <c r="H191" s="120"/>
      <c r="I191" s="120"/>
      <c r="J191" s="2" t="s">
        <v>269</v>
      </c>
      <c r="K191" s="118"/>
      <c r="L191" s="118"/>
      <c r="O191" s="116">
        <v>4</v>
      </c>
    </row>
    <row r="192" spans="1:22" x14ac:dyDescent="0.25">
      <c r="A192" s="257" t="s">
        <v>316</v>
      </c>
      <c r="B192" s="118"/>
      <c r="C192" s="116"/>
      <c r="D192" s="120"/>
      <c r="E192" s="120"/>
      <c r="F192" s="120"/>
      <c r="G192" s="118"/>
      <c r="H192" s="120"/>
      <c r="I192" s="120"/>
      <c r="J192" s="2" t="s">
        <v>280</v>
      </c>
      <c r="K192" s="118"/>
      <c r="L192" s="118"/>
      <c r="O192" s="116">
        <v>3</v>
      </c>
    </row>
    <row r="193" spans="1:15" x14ac:dyDescent="0.25">
      <c r="A193" s="257" t="s">
        <v>318</v>
      </c>
      <c r="B193" s="118"/>
      <c r="C193" s="119"/>
      <c r="D193" s="120"/>
      <c r="E193" s="120"/>
      <c r="F193" s="120"/>
      <c r="G193" s="118"/>
      <c r="H193" s="120"/>
      <c r="I193" s="120"/>
      <c r="J193" s="2" t="s">
        <v>271</v>
      </c>
      <c r="O193" s="116">
        <v>2</v>
      </c>
    </row>
    <row r="194" spans="1:15" x14ac:dyDescent="0.25">
      <c r="A194" s="257"/>
      <c r="B194" s="118"/>
      <c r="C194" s="119"/>
      <c r="D194" s="120"/>
      <c r="E194" s="120"/>
      <c r="F194" s="120"/>
      <c r="G194" s="118"/>
      <c r="H194" s="120"/>
      <c r="I194" s="120"/>
      <c r="J194" s="2" t="s">
        <v>289</v>
      </c>
      <c r="K194" s="118"/>
      <c r="L194" s="118"/>
      <c r="O194" s="116">
        <v>2</v>
      </c>
    </row>
    <row r="195" spans="1:15" x14ac:dyDescent="0.25">
      <c r="A195" s="257"/>
      <c r="B195" s="118"/>
      <c r="C195" s="119"/>
      <c r="D195" s="120"/>
      <c r="E195" s="120"/>
      <c r="F195" s="120"/>
      <c r="G195" s="118"/>
      <c r="H195" s="120"/>
      <c r="I195" s="120"/>
      <c r="J195" s="2" t="s">
        <v>298</v>
      </c>
      <c r="K195" s="118"/>
      <c r="L195" s="118"/>
      <c r="O195" s="116">
        <v>2</v>
      </c>
    </row>
    <row r="196" spans="1:15" x14ac:dyDescent="0.25">
      <c r="A196" s="257"/>
      <c r="B196" s="118"/>
      <c r="C196" s="119"/>
      <c r="D196" s="120"/>
      <c r="E196" s="120"/>
      <c r="F196" s="120"/>
      <c r="G196" s="118"/>
      <c r="H196" s="120"/>
      <c r="I196" s="120"/>
      <c r="J196" s="2" t="s">
        <v>292</v>
      </c>
      <c r="O196" s="116"/>
    </row>
    <row r="197" spans="1:15" x14ac:dyDescent="0.25">
      <c r="A197" s="257"/>
      <c r="B197" s="118"/>
      <c r="C197" s="119"/>
      <c r="D197" s="120"/>
      <c r="E197" s="120"/>
      <c r="F197" s="120"/>
      <c r="G197" s="118"/>
      <c r="H197" s="120"/>
      <c r="I197" s="120"/>
      <c r="J197" s="2" t="s">
        <v>279</v>
      </c>
      <c r="K197" s="118"/>
      <c r="L197" s="118"/>
      <c r="O197" s="116"/>
    </row>
    <row r="198" spans="1:15" x14ac:dyDescent="0.25">
      <c r="A198" s="448"/>
      <c r="B198" s="118"/>
      <c r="C198" s="119"/>
      <c r="D198" s="120"/>
      <c r="E198" s="120"/>
      <c r="F198" s="120"/>
      <c r="G198" s="118"/>
      <c r="H198" s="120"/>
      <c r="I198" s="120"/>
      <c r="J198" s="2" t="s">
        <v>278</v>
      </c>
    </row>
    <row r="199" spans="1:15" x14ac:dyDescent="0.25">
      <c r="A199" s="448"/>
      <c r="B199" s="118"/>
      <c r="C199" s="119"/>
      <c r="D199" s="120"/>
      <c r="E199" s="120"/>
      <c r="F199" s="120"/>
      <c r="G199" s="118"/>
      <c r="H199" s="120"/>
      <c r="I199" s="120"/>
      <c r="J199" s="2" t="s">
        <v>287</v>
      </c>
      <c r="K199" s="118"/>
      <c r="L199" s="118"/>
      <c r="O199" s="116"/>
    </row>
    <row r="200" spans="1:15" x14ac:dyDescent="0.25">
      <c r="A200" s="448"/>
      <c r="B200" s="118"/>
      <c r="C200" s="119"/>
      <c r="D200" s="120"/>
      <c r="E200" s="120"/>
      <c r="F200" s="120"/>
      <c r="G200" s="118"/>
      <c r="H200" s="120"/>
      <c r="I200" s="120"/>
      <c r="J200" s="2" t="s">
        <v>315</v>
      </c>
      <c r="K200" s="118"/>
      <c r="L200" s="118"/>
      <c r="O200" s="116"/>
    </row>
    <row r="201" spans="1:15" x14ac:dyDescent="0.25">
      <c r="A201" s="448"/>
      <c r="B201" s="118"/>
      <c r="C201" s="119"/>
      <c r="D201" s="120"/>
      <c r="E201" s="120"/>
      <c r="F201" s="120"/>
      <c r="G201" s="118"/>
      <c r="H201" s="120"/>
      <c r="I201" s="120"/>
      <c r="J201" s="2" t="s">
        <v>282</v>
      </c>
      <c r="K201" s="118"/>
      <c r="L201" s="118"/>
      <c r="O201" s="116"/>
    </row>
    <row r="202" spans="1:15" x14ac:dyDescent="0.25">
      <c r="A202" s="448"/>
      <c r="B202" s="118"/>
      <c r="C202" s="119"/>
      <c r="D202" s="120"/>
      <c r="E202" s="120"/>
      <c r="F202" s="120"/>
      <c r="G202" s="118"/>
      <c r="H202" s="120"/>
      <c r="I202" s="120"/>
      <c r="J202" s="257" t="s">
        <v>318</v>
      </c>
      <c r="K202" s="118"/>
      <c r="L202" s="118"/>
      <c r="O202" s="116"/>
    </row>
    <row r="203" spans="1:15" x14ac:dyDescent="0.25">
      <c r="A203" s="448"/>
      <c r="B203" s="118"/>
      <c r="C203" s="119"/>
      <c r="D203" s="120"/>
      <c r="E203" s="120"/>
      <c r="F203" s="120"/>
      <c r="G203" s="118"/>
      <c r="H203" s="120"/>
      <c r="I203" s="120"/>
      <c r="J203" s="257" t="s">
        <v>316</v>
      </c>
      <c r="K203" s="118"/>
      <c r="L203" s="118"/>
      <c r="O203" s="116"/>
    </row>
    <row r="204" spans="1:15" x14ac:dyDescent="0.25">
      <c r="A204" s="448"/>
      <c r="B204" s="118"/>
      <c r="C204" s="119"/>
      <c r="D204" s="120"/>
      <c r="E204" s="120"/>
      <c r="F204" s="120"/>
      <c r="G204" s="118"/>
      <c r="H204" s="120"/>
      <c r="I204" s="120"/>
      <c r="J204" s="2" t="s">
        <v>294</v>
      </c>
      <c r="K204" s="118"/>
      <c r="L204" s="118"/>
      <c r="O204" s="116"/>
    </row>
    <row r="205" spans="1:15" x14ac:dyDescent="0.25">
      <c r="A205" s="448"/>
      <c r="B205" s="118"/>
      <c r="C205" s="119"/>
      <c r="D205" s="120"/>
      <c r="E205" s="120"/>
      <c r="F205" s="120"/>
      <c r="G205" s="118"/>
      <c r="H205" s="120"/>
      <c r="I205" s="120"/>
      <c r="J205" s="2" t="s">
        <v>297</v>
      </c>
      <c r="K205" s="118"/>
      <c r="L205" s="118"/>
      <c r="O205" s="116"/>
    </row>
    <row r="206" spans="1:15" x14ac:dyDescent="0.25">
      <c r="A206" s="448"/>
      <c r="B206" s="118"/>
      <c r="C206" s="119"/>
      <c r="D206" s="120"/>
      <c r="E206" s="120"/>
      <c r="F206" s="120"/>
      <c r="G206" s="118"/>
      <c r="H206" s="120"/>
      <c r="I206" s="120"/>
      <c r="J206" s="257" t="s">
        <v>291</v>
      </c>
      <c r="K206" s="118"/>
      <c r="L206" s="118"/>
      <c r="O206" s="116"/>
    </row>
    <row r="207" spans="1:15" x14ac:dyDescent="0.25">
      <c r="A207" s="257"/>
      <c r="B207" s="118"/>
      <c r="C207" s="119"/>
      <c r="D207" s="120"/>
      <c r="E207" s="120"/>
      <c r="F207" s="120"/>
      <c r="G207" s="118"/>
      <c r="H207" s="120"/>
      <c r="I207" s="120"/>
      <c r="J207" s="2" t="s">
        <v>276</v>
      </c>
    </row>
    <row r="208" spans="1:15" x14ac:dyDescent="0.25">
      <c r="A208" s="257"/>
      <c r="B208" s="118"/>
      <c r="C208" s="119"/>
      <c r="D208" s="120"/>
      <c r="E208" s="120"/>
      <c r="F208" s="120"/>
      <c r="G208" s="118"/>
      <c r="H208" s="120"/>
      <c r="I208" s="120"/>
      <c r="J208" s="2" t="s">
        <v>288</v>
      </c>
      <c r="K208" s="118"/>
      <c r="L208" s="118"/>
      <c r="O208" s="116"/>
    </row>
    <row r="209" spans="1:15" x14ac:dyDescent="0.25">
      <c r="A209" s="257"/>
      <c r="B209" s="118"/>
      <c r="C209" s="119"/>
      <c r="D209" s="120"/>
      <c r="E209" s="120"/>
      <c r="F209" s="120"/>
      <c r="G209" s="118"/>
      <c r="H209" s="120"/>
      <c r="I209" s="120"/>
      <c r="J209" s="2" t="s">
        <v>275</v>
      </c>
      <c r="K209" s="118"/>
      <c r="L209" s="118"/>
      <c r="O209" s="116"/>
    </row>
    <row r="210" spans="1:15" x14ac:dyDescent="0.25">
      <c r="A210" s="257"/>
      <c r="B210" s="118"/>
      <c r="C210" s="119"/>
      <c r="D210" s="120"/>
      <c r="E210" s="120"/>
      <c r="F210" s="120"/>
      <c r="G210" s="118"/>
      <c r="H210" s="120"/>
      <c r="I210" s="120"/>
      <c r="J210" s="2" t="s">
        <v>277</v>
      </c>
      <c r="K210" s="118"/>
      <c r="L210" s="118"/>
      <c r="O210" s="116"/>
    </row>
    <row r="211" spans="1:15" x14ac:dyDescent="0.25">
      <c r="A211" s="25"/>
      <c r="B211" s="118"/>
      <c r="C211" s="119"/>
      <c r="D211" s="120"/>
      <c r="E211" s="120"/>
      <c r="F211" s="120"/>
      <c r="G211" s="118"/>
      <c r="H211" s="120"/>
      <c r="I211" s="120"/>
      <c r="J211" s="257" t="s">
        <v>295</v>
      </c>
      <c r="K211" s="118"/>
      <c r="L211" s="118"/>
      <c r="O211" s="116"/>
    </row>
    <row r="212" spans="1:15" x14ac:dyDescent="0.25">
      <c r="A212" s="117"/>
      <c r="B212" s="118"/>
      <c r="C212" s="119"/>
      <c r="D212" s="120"/>
      <c r="E212" s="120"/>
      <c r="F212" s="120"/>
      <c r="G212" s="118"/>
      <c r="H212" s="120"/>
      <c r="I212" s="120"/>
      <c r="J212" s="117"/>
      <c r="K212" s="118"/>
      <c r="L212" s="118"/>
      <c r="O212" s="116"/>
    </row>
    <row r="213" spans="1:15" x14ac:dyDescent="0.25">
      <c r="A213" s="2" t="s">
        <v>124</v>
      </c>
    </row>
    <row r="214" spans="1:15" x14ac:dyDescent="0.25">
      <c r="A214" s="2"/>
    </row>
    <row r="215" spans="1:15" x14ac:dyDescent="0.25">
      <c r="A215" s="2"/>
    </row>
    <row r="216" spans="1:15" ht="16.8" x14ac:dyDescent="0.3">
      <c r="A216" s="107" t="s">
        <v>84</v>
      </c>
    </row>
    <row r="217" spans="1:15" x14ac:dyDescent="0.25">
      <c r="A217" s="25" t="s">
        <v>85</v>
      </c>
    </row>
    <row r="218" spans="1:15" x14ac:dyDescent="0.25">
      <c r="A218" t="s">
        <v>86</v>
      </c>
    </row>
    <row r="219" spans="1:15" x14ac:dyDescent="0.25">
      <c r="A219" t="s">
        <v>87</v>
      </c>
    </row>
    <row r="220" spans="1:15" x14ac:dyDescent="0.25">
      <c r="A220" s="2" t="s">
        <v>104</v>
      </c>
    </row>
    <row r="221" spans="1:15" x14ac:dyDescent="0.25">
      <c r="A221" s="2"/>
    </row>
    <row r="222" spans="1:15" x14ac:dyDescent="0.25">
      <c r="A222" s="2" t="s">
        <v>88</v>
      </c>
    </row>
    <row r="223" spans="1:15" x14ac:dyDescent="0.25">
      <c r="A223" s="2"/>
    </row>
    <row r="224" spans="1:15" x14ac:dyDescent="0.25">
      <c r="A224" s="108" t="s">
        <v>89</v>
      </c>
    </row>
    <row r="225" spans="1:17" x14ac:dyDescent="0.25">
      <c r="A225" s="108" t="s">
        <v>90</v>
      </c>
    </row>
    <row r="226" spans="1:17" x14ac:dyDescent="0.25">
      <c r="A226" s="108" t="s">
        <v>91</v>
      </c>
    </row>
    <row r="228" spans="1:17" hidden="1" x14ac:dyDescent="0.25">
      <c r="A228" s="2" t="s">
        <v>130</v>
      </c>
      <c r="C228" s="3"/>
      <c r="D228" s="4"/>
      <c r="G228" s="5"/>
      <c r="H228" s="2"/>
      <c r="I228" s="5"/>
      <c r="K228" s="6"/>
      <c r="L228" s="2"/>
      <c r="M228" s="7"/>
      <c r="N228" s="2"/>
      <c r="O228" s="3"/>
      <c r="Q228" s="3"/>
    </row>
    <row r="229" spans="1:17" hidden="1" x14ac:dyDescent="0.25">
      <c r="A229" s="2" t="s">
        <v>131</v>
      </c>
      <c r="C229" s="3"/>
      <c r="D229" s="4"/>
      <c r="G229" s="5"/>
      <c r="H229" s="2"/>
      <c r="I229" s="5"/>
      <c r="K229" s="6"/>
      <c r="L229" s="2"/>
      <c r="M229" s="7"/>
      <c r="N229" s="2"/>
      <c r="O229" s="3"/>
      <c r="Q229" s="3"/>
    </row>
    <row r="230" spans="1:17" hidden="1" x14ac:dyDescent="0.25">
      <c r="A230" s="2" t="s">
        <v>133</v>
      </c>
      <c r="C230" s="3"/>
      <c r="D230" s="4"/>
      <c r="G230" s="5"/>
      <c r="H230" s="2"/>
      <c r="I230" s="5"/>
      <c r="K230" s="6"/>
      <c r="L230" s="2"/>
      <c r="M230" s="7"/>
      <c r="N230" s="2"/>
      <c r="O230" s="3"/>
      <c r="Q230" s="3"/>
    </row>
    <row r="231" spans="1:17" hidden="1" x14ac:dyDescent="0.25">
      <c r="A231" s="2" t="s">
        <v>134</v>
      </c>
      <c r="C231" s="3"/>
      <c r="D231" s="4"/>
      <c r="G231" s="5"/>
      <c r="H231" s="2"/>
      <c r="I231" s="5"/>
      <c r="K231" s="6"/>
      <c r="L231" s="2"/>
      <c r="M231" s="7"/>
      <c r="N231" s="2"/>
      <c r="O231" s="3"/>
      <c r="Q231" s="3"/>
    </row>
    <row r="232" spans="1:17" hidden="1" x14ac:dyDescent="0.25">
      <c r="A232" s="167" t="s">
        <v>132</v>
      </c>
      <c r="B232" s="167"/>
      <c r="C232" s="170"/>
      <c r="D232" s="168"/>
      <c r="E232" s="169"/>
      <c r="F232" s="169"/>
      <c r="G232" s="169"/>
      <c r="H232" s="167"/>
      <c r="I232" s="169"/>
      <c r="J232" s="192"/>
      <c r="K232" s="192"/>
      <c r="L232" s="167"/>
      <c r="M232" s="7"/>
      <c r="N232" s="2"/>
      <c r="O232" s="3"/>
      <c r="Q232" s="3"/>
    </row>
    <row r="233" spans="1:17" hidden="1" x14ac:dyDescent="0.25">
      <c r="C233" s="3"/>
      <c r="D233" s="4"/>
      <c r="G233" s="5"/>
      <c r="H233" s="2"/>
      <c r="I233" s="5"/>
      <c r="K233" s="6"/>
      <c r="L233" s="2"/>
      <c r="M233" s="7"/>
      <c r="N233" s="2"/>
      <c r="O233" s="3"/>
      <c r="Q233" s="3"/>
    </row>
    <row r="234" spans="1:17" hidden="1" x14ac:dyDescent="0.25">
      <c r="B234" s="188" t="s">
        <v>135</v>
      </c>
      <c r="C234" s="3"/>
      <c r="D234" s="189" t="s">
        <v>136</v>
      </c>
      <c r="E234" s="11"/>
      <c r="F234" s="11"/>
      <c r="G234" s="11"/>
      <c r="H234"/>
      <c r="I234" s="11"/>
      <c r="J234" s="11"/>
      <c r="K234" s="25" t="s">
        <v>137</v>
      </c>
      <c r="L234"/>
      <c r="M234"/>
      <c r="N234"/>
      <c r="O234" t="s">
        <v>138</v>
      </c>
      <c r="P234"/>
      <c r="Q234" s="190"/>
    </row>
    <row r="235" spans="1:17" hidden="1" x14ac:dyDescent="0.25">
      <c r="C235" s="3"/>
      <c r="D235" s="4"/>
      <c r="G235" s="5"/>
      <c r="H235" s="2"/>
      <c r="I235" s="5"/>
      <c r="K235" s="6"/>
      <c r="L235" s="2"/>
      <c r="M235" s="7"/>
      <c r="N235" s="2"/>
      <c r="O235" s="2"/>
      <c r="P235" s="2"/>
      <c r="Q235" s="3"/>
    </row>
    <row r="236" spans="1:17" hidden="1" x14ac:dyDescent="0.25">
      <c r="B236" s="2" t="s">
        <v>142</v>
      </c>
      <c r="C236" s="3"/>
      <c r="D236" s="655">
        <f>8/8</f>
        <v>1</v>
      </c>
      <c r="E236" s="655"/>
      <c r="F236" s="655"/>
      <c r="G236" s="5"/>
      <c r="H236" s="2"/>
      <c r="I236" s="5"/>
      <c r="K236" s="672">
        <v>1.75</v>
      </c>
      <c r="L236" s="672"/>
      <c r="M236" s="7"/>
      <c r="N236" s="2"/>
      <c r="O236" s="672">
        <v>6.13</v>
      </c>
      <c r="P236" s="672"/>
      <c r="Q236" s="672"/>
    </row>
    <row r="237" spans="1:17" hidden="1" x14ac:dyDescent="0.25">
      <c r="C237" s="3"/>
      <c r="D237" s="655"/>
      <c r="E237" s="655"/>
      <c r="F237" s="655"/>
      <c r="G237" s="5"/>
      <c r="H237" s="2"/>
      <c r="I237" s="5"/>
      <c r="K237" s="672"/>
      <c r="L237" s="672"/>
      <c r="O237" s="672"/>
      <c r="P237" s="672"/>
      <c r="Q237" s="672"/>
    </row>
    <row r="238" spans="1:17" hidden="1" x14ac:dyDescent="0.25">
      <c r="C238" s="3"/>
      <c r="D238" s="655"/>
      <c r="E238" s="655"/>
      <c r="F238" s="655"/>
      <c r="G238" s="5"/>
      <c r="H238" s="2"/>
      <c r="I238" s="5"/>
      <c r="K238" s="672"/>
      <c r="L238" s="672"/>
      <c r="M238" s="7"/>
      <c r="N238" s="2"/>
      <c r="O238" s="672"/>
      <c r="P238" s="672"/>
      <c r="Q238" s="672"/>
    </row>
    <row r="239" spans="1:17" hidden="1" x14ac:dyDescent="0.25">
      <c r="C239" s="3"/>
      <c r="D239" s="4"/>
      <c r="G239" s="5"/>
      <c r="H239" s="2"/>
      <c r="I239" s="5"/>
      <c r="K239" s="6"/>
      <c r="L239" s="2"/>
      <c r="M239" s="7"/>
      <c r="N239" s="2"/>
      <c r="O239" s="3"/>
      <c r="Q239" s="3"/>
    </row>
    <row r="240" spans="1:17" hidden="1" x14ac:dyDescent="0.25">
      <c r="B240" s="188" t="s">
        <v>139</v>
      </c>
      <c r="C240" s="3"/>
      <c r="D240" s="189" t="s">
        <v>136</v>
      </c>
      <c r="E240" s="11"/>
      <c r="F240" s="11"/>
      <c r="G240" s="11"/>
      <c r="H240"/>
      <c r="I240" s="11"/>
      <c r="J240" s="11"/>
      <c r="K240" s="25" t="s">
        <v>137</v>
      </c>
      <c r="L240"/>
      <c r="M240"/>
      <c r="N240"/>
      <c r="O240" t="s">
        <v>138</v>
      </c>
      <c r="P240"/>
      <c r="Q240" s="190"/>
    </row>
    <row r="241" spans="1:17" hidden="1" x14ac:dyDescent="0.25">
      <c r="C241" s="3"/>
      <c r="D241" s="678"/>
      <c r="E241" s="678"/>
      <c r="F241" s="678"/>
      <c r="G241" s="5"/>
      <c r="H241" s="2"/>
      <c r="I241" s="5"/>
      <c r="K241" s="6"/>
      <c r="L241" s="2"/>
      <c r="M241" s="7"/>
      <c r="N241" s="2"/>
      <c r="O241" s="673"/>
      <c r="P241" s="673"/>
      <c r="Q241" s="673"/>
    </row>
    <row r="242" spans="1:17" hidden="1" x14ac:dyDescent="0.25">
      <c r="B242" s="95" t="s">
        <v>140</v>
      </c>
      <c r="C242" s="98"/>
      <c r="D242" s="655">
        <f>7/8</f>
        <v>0.875</v>
      </c>
      <c r="E242" s="655"/>
      <c r="F242" s="655"/>
      <c r="G242" s="11"/>
      <c r="H242"/>
      <c r="I242" s="11"/>
      <c r="J242" s="11"/>
      <c r="K242" s="672">
        <v>1.25</v>
      </c>
      <c r="L242" s="672"/>
      <c r="M242"/>
      <c r="N242"/>
      <c r="O242" s="672">
        <v>4.88</v>
      </c>
      <c r="P242" s="672"/>
      <c r="Q242" s="672"/>
    </row>
    <row r="243" spans="1:17" hidden="1" x14ac:dyDescent="0.25">
      <c r="B243" s="95"/>
      <c r="C243" s="98"/>
      <c r="D243" s="655"/>
      <c r="E243" s="655"/>
      <c r="F243" s="655"/>
      <c r="G243" s="11"/>
      <c r="H243"/>
      <c r="I243" s="11"/>
      <c r="J243" s="11"/>
      <c r="K243" s="672"/>
      <c r="L243" s="672"/>
      <c r="M243"/>
      <c r="N243"/>
      <c r="O243" s="672"/>
      <c r="P243" s="672"/>
      <c r="Q243" s="672"/>
    </row>
    <row r="244" spans="1:17" hidden="1" x14ac:dyDescent="0.25">
      <c r="C244" s="3"/>
      <c r="D244" s="655"/>
      <c r="E244" s="655"/>
      <c r="F244" s="655"/>
      <c r="G244" s="11"/>
      <c r="H244"/>
      <c r="I244" s="11"/>
      <c r="J244" s="11"/>
      <c r="K244" s="672"/>
      <c r="L244" s="672"/>
      <c r="M244"/>
      <c r="N244"/>
      <c r="O244" s="672"/>
      <c r="P244" s="672"/>
      <c r="Q244" s="672"/>
    </row>
    <row r="245" spans="1:17" hidden="1" x14ac:dyDescent="0.25">
      <c r="C245" s="3"/>
      <c r="D245" s="655"/>
      <c r="E245" s="655"/>
      <c r="F245" s="655"/>
      <c r="G245" s="11"/>
      <c r="H245"/>
      <c r="I245" s="11"/>
      <c r="J245" s="11"/>
      <c r="K245" s="672"/>
      <c r="L245" s="672"/>
      <c r="M245"/>
      <c r="N245"/>
      <c r="O245" s="672"/>
      <c r="P245" s="672"/>
      <c r="Q245" s="672"/>
    </row>
    <row r="246" spans="1:17" hidden="1" x14ac:dyDescent="0.25">
      <c r="B246" s="188" t="s">
        <v>141</v>
      </c>
      <c r="C246" s="3"/>
      <c r="D246" s="189" t="s">
        <v>136</v>
      </c>
      <c r="E246" s="11"/>
      <c r="F246" s="11"/>
      <c r="G246" s="11"/>
      <c r="H246"/>
      <c r="I246" s="11"/>
      <c r="J246" s="11"/>
      <c r="K246" s="25" t="s">
        <v>137</v>
      </c>
      <c r="L246"/>
      <c r="M246"/>
      <c r="N246"/>
      <c r="O246" t="s">
        <v>138</v>
      </c>
      <c r="P246"/>
      <c r="Q246"/>
    </row>
    <row r="247" spans="1:17" hidden="1" x14ac:dyDescent="0.25">
      <c r="C247" s="3"/>
      <c r="D247" s="678"/>
      <c r="E247" s="678"/>
      <c r="F247" s="678"/>
      <c r="G247" s="5"/>
      <c r="H247" s="2"/>
      <c r="I247" s="5"/>
      <c r="K247" s="6"/>
      <c r="L247" s="2"/>
      <c r="M247" s="7"/>
      <c r="N247" s="2"/>
      <c r="O247" s="673"/>
      <c r="P247" s="673"/>
      <c r="Q247" s="673"/>
    </row>
    <row r="248" spans="1:17" hidden="1" x14ac:dyDescent="0.25">
      <c r="B248" s="2" t="s">
        <v>143</v>
      </c>
      <c r="C248" s="3"/>
      <c r="D248" s="655">
        <f>7/8</f>
        <v>0.875</v>
      </c>
      <c r="E248" s="655"/>
      <c r="F248" s="655"/>
      <c r="G248" s="5"/>
      <c r="H248" s="2"/>
      <c r="I248" s="5"/>
      <c r="K248" s="672">
        <v>1.1299999999999999</v>
      </c>
      <c r="L248" s="672"/>
      <c r="M248"/>
      <c r="N248"/>
      <c r="O248" s="672">
        <v>3.5</v>
      </c>
      <c r="P248" s="672"/>
      <c r="Q248" s="672"/>
    </row>
    <row r="249" spans="1:17" hidden="1" x14ac:dyDescent="0.25">
      <c r="D249" s="655"/>
      <c r="E249" s="655"/>
      <c r="F249" s="655"/>
      <c r="G249" s="5"/>
      <c r="H249" s="2"/>
      <c r="I249" s="5"/>
      <c r="K249" s="672"/>
      <c r="L249" s="672"/>
      <c r="M249"/>
      <c r="N249"/>
      <c r="O249" s="672"/>
      <c r="P249" s="672"/>
      <c r="Q249" s="672"/>
    </row>
    <row r="251" spans="1:17" x14ac:dyDescent="0.25">
      <c r="A251" s="261"/>
      <c r="C251" s="3"/>
    </row>
    <row r="252" spans="1:17" x14ac:dyDescent="0.25">
      <c r="C252" s="3"/>
    </row>
    <row r="253" spans="1:17" x14ac:dyDescent="0.25">
      <c r="A253" s="261"/>
      <c r="B253" s="262"/>
      <c r="C253" s="263"/>
      <c r="D253" s="262"/>
    </row>
    <row r="254" spans="1:17" ht="14.4" x14ac:dyDescent="0.3">
      <c r="A254" s="261"/>
      <c r="B254" s="262"/>
      <c r="C254" s="264"/>
      <c r="D254" s="262"/>
    </row>
    <row r="255" spans="1:17" ht="14.4" x14ac:dyDescent="0.3">
      <c r="A255" s="261"/>
      <c r="B255" s="262"/>
      <c r="C255" s="264"/>
      <c r="D255" s="262"/>
    </row>
    <row r="256" spans="1:17" x14ac:dyDescent="0.25">
      <c r="A256" s="261"/>
      <c r="B256" s="262"/>
      <c r="C256" s="263"/>
      <c r="D256" s="262"/>
    </row>
    <row r="257" spans="1:4" x14ac:dyDescent="0.25">
      <c r="A257" s="261"/>
      <c r="B257" s="262"/>
      <c r="C257" s="263"/>
      <c r="D257" s="262"/>
    </row>
    <row r="258" spans="1:4" x14ac:dyDescent="0.25">
      <c r="A258" s="261"/>
      <c r="B258" s="262"/>
      <c r="C258" s="263"/>
      <c r="D258" s="257"/>
    </row>
    <row r="259" spans="1:4" x14ac:dyDescent="0.25">
      <c r="A259" s="261"/>
      <c r="B259" s="262"/>
      <c r="C259" s="263"/>
      <c r="D259" s="262"/>
    </row>
    <row r="260" spans="1:4" x14ac:dyDescent="0.25">
      <c r="A260" s="261"/>
      <c r="B260" s="262"/>
      <c r="C260" s="262"/>
      <c r="D260"/>
    </row>
    <row r="261" spans="1:4" ht="14.4" x14ac:dyDescent="0.3">
      <c r="C261" s="264"/>
    </row>
    <row r="262" spans="1:4" ht="14.4" x14ac:dyDescent="0.3">
      <c r="C262" s="264"/>
    </row>
  </sheetData>
  <mergeCells count="101">
    <mergeCell ref="D249:F249"/>
    <mergeCell ref="K249:L249"/>
    <mergeCell ref="O249:Q249"/>
    <mergeCell ref="D245:F245"/>
    <mergeCell ref="K245:L245"/>
    <mergeCell ref="O245:Q245"/>
    <mergeCell ref="D247:F247"/>
    <mergeCell ref="O247:Q247"/>
    <mergeCell ref="D248:F248"/>
    <mergeCell ref="K248:L248"/>
    <mergeCell ref="O248:Q248"/>
    <mergeCell ref="D243:F243"/>
    <mergeCell ref="K243:L243"/>
    <mergeCell ref="O243:Q243"/>
    <mergeCell ref="D244:F244"/>
    <mergeCell ref="K244:L244"/>
    <mergeCell ref="O244:Q244"/>
    <mergeCell ref="D238:F238"/>
    <mergeCell ref="K238:L238"/>
    <mergeCell ref="O238:Q238"/>
    <mergeCell ref="D241:F241"/>
    <mergeCell ref="O241:Q241"/>
    <mergeCell ref="D242:F242"/>
    <mergeCell ref="K242:L242"/>
    <mergeCell ref="O242:Q242"/>
    <mergeCell ref="D236:F236"/>
    <mergeCell ref="K236:L236"/>
    <mergeCell ref="O236:Q236"/>
    <mergeCell ref="D237:F237"/>
    <mergeCell ref="K237:L237"/>
    <mergeCell ref="O237:Q237"/>
    <mergeCell ref="Q87:R87"/>
    <mergeCell ref="S87:T87"/>
    <mergeCell ref="U87:V87"/>
    <mergeCell ref="B88:C88"/>
    <mergeCell ref="M88:O88"/>
    <mergeCell ref="M98:O98"/>
    <mergeCell ref="B72:C72"/>
    <mergeCell ref="M72:O72"/>
    <mergeCell ref="M82:O82"/>
    <mergeCell ref="E87:F87"/>
    <mergeCell ref="G87:H87"/>
    <mergeCell ref="I87:J87"/>
    <mergeCell ref="E71:F71"/>
    <mergeCell ref="G71:H71"/>
    <mergeCell ref="I71:J71"/>
    <mergeCell ref="Q71:R71"/>
    <mergeCell ref="S71:T71"/>
    <mergeCell ref="U71:V71"/>
    <mergeCell ref="Q55:R55"/>
    <mergeCell ref="S55:T55"/>
    <mergeCell ref="U55:V55"/>
    <mergeCell ref="M66:O66"/>
    <mergeCell ref="M22:O22"/>
    <mergeCell ref="M32:O32"/>
    <mergeCell ref="E37:F37"/>
    <mergeCell ref="G37:H37"/>
    <mergeCell ref="I37:J37"/>
    <mergeCell ref="Q37:R37"/>
    <mergeCell ref="S37:T37"/>
    <mergeCell ref="U37:V37"/>
    <mergeCell ref="B56:C56"/>
    <mergeCell ref="M56:O56"/>
    <mergeCell ref="B38:C38"/>
    <mergeCell ref="M38:O38"/>
    <mergeCell ref="M48:O48"/>
    <mergeCell ref="A55:C55"/>
    <mergeCell ref="E55:F55"/>
    <mergeCell ref="G55:H55"/>
    <mergeCell ref="I55:J55"/>
    <mergeCell ref="E21:F21"/>
    <mergeCell ref="G21:H21"/>
    <mergeCell ref="I21:J21"/>
    <mergeCell ref="Q21:R21"/>
    <mergeCell ref="S21:T21"/>
    <mergeCell ref="C15:E15"/>
    <mergeCell ref="N15:V15"/>
    <mergeCell ref="C16:E16"/>
    <mergeCell ref="N16:V16"/>
    <mergeCell ref="C17:E17"/>
    <mergeCell ref="N17:V17"/>
    <mergeCell ref="U21:V21"/>
    <mergeCell ref="C14:E14"/>
    <mergeCell ref="N14:V14"/>
    <mergeCell ref="C9:E9"/>
    <mergeCell ref="N9:V9"/>
    <mergeCell ref="C10:E10"/>
    <mergeCell ref="N10:V10"/>
    <mergeCell ref="C11:E11"/>
    <mergeCell ref="N11:V11"/>
    <mergeCell ref="A18:B18"/>
    <mergeCell ref="C6:E6"/>
    <mergeCell ref="I6:I7"/>
    <mergeCell ref="J6:K6"/>
    <mergeCell ref="C7:E7"/>
    <mergeCell ref="C8:E8"/>
    <mergeCell ref="N8:V8"/>
    <mergeCell ref="C12:E12"/>
    <mergeCell ref="N12:V12"/>
    <mergeCell ref="C13:E13"/>
    <mergeCell ref="N13:V13"/>
  </mergeCells>
  <conditionalFormatting sqref="A23">
    <cfRule type="colorScale" priority="181">
      <colorScale>
        <cfvo type="num" val="2"/>
        <cfvo type="num" val="7.5"/>
        <color theme="9" tint="0.39997558519241921"/>
        <color rgb="FF99FF66"/>
      </colorScale>
    </cfRule>
  </conditionalFormatting>
  <conditionalFormatting sqref="A24">
    <cfRule type="colorScale" priority="60">
      <colorScale>
        <cfvo type="num" val="2"/>
        <cfvo type="num" val="7.5"/>
        <color theme="9" tint="0.39997558519241921"/>
        <color rgb="FF99FF66"/>
      </colorScale>
    </cfRule>
  </conditionalFormatting>
  <conditionalFormatting sqref="A25">
    <cfRule type="colorScale" priority="171">
      <colorScale>
        <cfvo type="num" val="2"/>
        <cfvo type="num" val="7.5"/>
        <color theme="9" tint="0.39997558519241921"/>
        <color rgb="FF99FF66"/>
      </colorScale>
    </cfRule>
    <cfRule type="colorScale" priority="186">
      <colorScale>
        <cfvo type="num" val="2"/>
        <cfvo type="num" val="7.5"/>
        <color theme="9" tint="0.39997558519241921"/>
        <color rgb="FF99FF66"/>
      </colorScale>
    </cfRule>
    <cfRule type="colorScale" priority="188">
      <colorScale>
        <cfvo type="num" val="2"/>
        <cfvo type="num" val="7.5"/>
        <color theme="9" tint="0.39997558519241921"/>
        <color rgb="FF99FF66"/>
      </colorScale>
    </cfRule>
  </conditionalFormatting>
  <conditionalFormatting sqref="A26">
    <cfRule type="colorScale" priority="176">
      <colorScale>
        <cfvo type="num" val="2"/>
        <cfvo type="num" val="7.5"/>
        <color theme="9" tint="0.39997558519241921"/>
        <color rgb="FF99FF66"/>
      </colorScale>
    </cfRule>
    <cfRule type="colorScale" priority="178">
      <colorScale>
        <cfvo type="num" val="2"/>
        <cfvo type="num" val="7.5"/>
        <color theme="9" tint="0.39997558519241921"/>
        <color rgb="FF99FF66"/>
      </colorScale>
    </cfRule>
    <cfRule type="colorScale" priority="185">
      <colorScale>
        <cfvo type="num" val="2"/>
        <cfvo type="num" val="7.5"/>
        <color theme="9" tint="0.39997558519241921"/>
        <color rgb="FF99FF66"/>
      </colorScale>
    </cfRule>
    <cfRule type="colorScale" priority="187">
      <colorScale>
        <cfvo type="num" val="2"/>
        <cfvo type="num" val="7.5"/>
        <color theme="9" tint="0.39997558519241921"/>
        <color rgb="FF99FF66"/>
      </colorScale>
    </cfRule>
  </conditionalFormatting>
  <conditionalFormatting sqref="A27">
    <cfRule type="colorScale" priority="175">
      <colorScale>
        <cfvo type="num" val="2"/>
        <cfvo type="num" val="7.5"/>
        <color theme="9" tint="0.39997558519241921"/>
        <color rgb="FF99FF66"/>
      </colorScale>
    </cfRule>
    <cfRule type="colorScale" priority="177">
      <colorScale>
        <cfvo type="num" val="2"/>
        <cfvo type="num" val="7.5"/>
        <color theme="9" tint="0.39997558519241921"/>
        <color rgb="FF99FF66"/>
      </colorScale>
    </cfRule>
    <cfRule type="colorScale" priority="184">
      <colorScale>
        <cfvo type="num" val="2"/>
        <cfvo type="num" val="7.5"/>
        <color theme="9" tint="0.39997558519241921"/>
        <color rgb="FF99FF66"/>
      </colorScale>
    </cfRule>
  </conditionalFormatting>
  <conditionalFormatting sqref="A28">
    <cfRule type="colorScale" priority="34">
      <colorScale>
        <cfvo type="num" val="2"/>
        <cfvo type="num" val="7.5"/>
        <color theme="9" tint="0.39997558519241921"/>
        <color rgb="FF99FF66"/>
      </colorScale>
    </cfRule>
    <cfRule type="colorScale" priority="35">
      <colorScale>
        <cfvo type="num" val="2"/>
        <cfvo type="num" val="7.5"/>
        <color theme="9" tint="0.39997558519241921"/>
        <color rgb="FF99FF66"/>
      </colorScale>
    </cfRule>
    <cfRule type="colorScale" priority="36">
      <colorScale>
        <cfvo type="num" val="2"/>
        <cfvo type="num" val="7.5"/>
        <color theme="9" tint="0.39997558519241921"/>
        <color rgb="FF99FF66"/>
      </colorScale>
    </cfRule>
  </conditionalFormatting>
  <conditionalFormatting sqref="A29">
    <cfRule type="colorScale" priority="172">
      <colorScale>
        <cfvo type="num" val="2"/>
        <cfvo type="num" val="7.5"/>
        <color theme="9" tint="0.39997558519241921"/>
        <color rgb="FF99FF66"/>
      </colorScale>
    </cfRule>
    <cfRule type="colorScale" priority="173">
      <colorScale>
        <cfvo type="num" val="2"/>
        <cfvo type="num" val="7.5"/>
        <color theme="9" tint="0.39997558519241921"/>
        <color rgb="FF99FF66"/>
      </colorScale>
    </cfRule>
    <cfRule type="colorScale" priority="182">
      <colorScale>
        <cfvo type="num" val="2"/>
        <cfvo type="num" val="7.5"/>
        <color theme="9" tint="0.39997558519241921"/>
        <color rgb="FF99FF66"/>
      </colorScale>
    </cfRule>
    <cfRule type="colorScale" priority="183">
      <colorScale>
        <cfvo type="num" val="2"/>
        <cfvo type="num" val="7.5"/>
        <color theme="9" tint="0.39997558519241921"/>
        <color rgb="FF99FF66"/>
      </colorScale>
    </cfRule>
  </conditionalFormatting>
  <conditionalFormatting sqref="A30">
    <cfRule type="colorScale" priority="174">
      <colorScale>
        <cfvo type="num" val="2"/>
        <cfvo type="num" val="7.5"/>
        <color theme="9" tint="0.39997558519241921"/>
        <color rgb="FF99FF66"/>
      </colorScale>
    </cfRule>
    <cfRule type="colorScale" priority="179">
      <colorScale>
        <cfvo type="num" val="2"/>
        <cfvo type="num" val="7.5"/>
        <color theme="9" tint="0.39997558519241921"/>
        <color rgb="FF99FF66"/>
      </colorScale>
    </cfRule>
    <cfRule type="colorScale" priority="180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9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10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263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260">
      <colorScale>
        <cfvo type="num" val="2"/>
        <cfvo type="num" val="7.5"/>
        <color theme="9" tint="0.39997558519241921"/>
        <color rgb="FF99FF66"/>
      </colorScale>
    </cfRule>
  </conditionalFormatting>
  <conditionalFormatting sqref="A43">
    <cfRule type="colorScale" priority="261">
      <colorScale>
        <cfvo type="num" val="2"/>
        <cfvo type="num" val="7.5"/>
        <color theme="9" tint="0.39997558519241921"/>
        <color rgb="FF99FF66"/>
      </colorScale>
    </cfRule>
  </conditionalFormatting>
  <conditionalFormatting sqref="A44">
    <cfRule type="colorScale" priority="94">
      <colorScale>
        <cfvo type="num" val="2"/>
        <cfvo type="num" val="7.5"/>
        <color theme="9" tint="0.39997558519241921"/>
        <color rgb="FF99FF66"/>
      </colorScale>
    </cfRule>
  </conditionalFormatting>
  <conditionalFormatting sqref="A45">
    <cfRule type="colorScale" priority="13">
      <colorScale>
        <cfvo type="num" val="2"/>
        <cfvo type="num" val="7.5"/>
        <color theme="9" tint="0.39997558519241921"/>
        <color rgb="FF99FF66"/>
      </colorScale>
    </cfRule>
  </conditionalFormatting>
  <conditionalFormatting sqref="A46">
    <cfRule type="colorScale" priority="262">
      <colorScale>
        <cfvo type="num" val="2"/>
        <cfvo type="num" val="7.5"/>
        <color theme="9" tint="0.39997558519241921"/>
        <color rgb="FF99FF66"/>
      </colorScale>
    </cfRule>
  </conditionalFormatting>
  <conditionalFormatting sqref="A57">
    <cfRule type="colorScale" priority="22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12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244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227">
      <colorScale>
        <cfvo type="num" val="2"/>
        <cfvo type="num" val="7.5"/>
        <color theme="9" tint="0.39997558519241921"/>
        <color rgb="FF99FF66"/>
      </colorScale>
    </cfRule>
    <cfRule type="colorScale" priority="259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226">
      <colorScale>
        <cfvo type="num" val="2"/>
        <cfvo type="num" val="7.5"/>
        <color theme="9" tint="0.39997558519241921"/>
        <color rgb="FF99FF66"/>
      </colorScale>
    </cfRule>
    <cfRule type="colorScale" priority="243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61">
      <colorScale>
        <cfvo type="num" val="2"/>
        <cfvo type="num" val="7.5"/>
        <color theme="9" tint="0.39997558519241921"/>
        <color rgb="FF99FF66"/>
      </colorScale>
    </cfRule>
    <cfRule type="colorScale" priority="62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21">
      <colorScale>
        <cfvo type="num" val="2"/>
        <cfvo type="num" val="7.5"/>
        <color theme="9" tint="0.39997558519241921"/>
        <color rgb="FF99FF66"/>
      </colorScale>
    </cfRule>
  </conditionalFormatting>
  <conditionalFormatting sqref="A64">
    <cfRule type="colorScale" priority="4">
      <colorScale>
        <cfvo type="num" val="2"/>
        <cfvo type="num" val="7.5"/>
        <color theme="9" tint="0.39997558519241921"/>
        <color rgb="FF99FF66"/>
      </colorScale>
    </cfRule>
  </conditionalFormatting>
  <conditionalFormatting sqref="A65">
    <cfRule type="colorScale" priority="224">
      <colorScale>
        <cfvo type="num" val="2"/>
        <cfvo type="num" val="7.5"/>
        <color theme="9" tint="0.39997558519241921"/>
        <color rgb="FF99FF66"/>
      </colorScale>
    </cfRule>
    <cfRule type="colorScale" priority="225">
      <colorScale>
        <cfvo type="num" val="2"/>
        <cfvo type="num" val="7.5"/>
        <color theme="9" tint="0.39997558519241921"/>
        <color rgb="FF99FF66"/>
      </colorScale>
    </cfRule>
    <cfRule type="colorScale" priority="258">
      <colorScale>
        <cfvo type="num" val="2"/>
        <cfvo type="num" val="7.5"/>
        <color theme="9" tint="0.39997558519241921"/>
        <color rgb="FF99FF66"/>
      </colorScale>
    </cfRule>
  </conditionalFormatting>
  <conditionalFormatting sqref="A73">
    <cfRule type="colorScale" priority="57">
      <colorScale>
        <cfvo type="num" val="2"/>
        <cfvo type="num" val="7.5"/>
        <color theme="9" tint="0.39997558519241921"/>
        <color rgb="FF99FF66"/>
      </colorScale>
    </cfRule>
  </conditionalFormatting>
  <conditionalFormatting sqref="A74">
    <cfRule type="colorScale" priority="250">
      <colorScale>
        <cfvo type="num" val="2"/>
        <cfvo type="num" val="7.5"/>
        <color theme="9" tint="0.39997558519241921"/>
        <color rgb="FF99FF66"/>
      </colorScale>
    </cfRule>
  </conditionalFormatting>
  <conditionalFormatting sqref="A75">
    <cfRule type="colorScale" priority="254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256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257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253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255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252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251">
      <colorScale>
        <cfvo type="num" val="2"/>
        <cfvo type="num" val="7.5"/>
        <color theme="9" tint="0.39997558519241921"/>
        <color rgb="FF99FF66"/>
      </colorScale>
    </cfRule>
  </conditionalFormatting>
  <conditionalFormatting sqref="A89">
    <cfRule type="colorScale" priority="126">
      <colorScale>
        <cfvo type="num" val="2"/>
        <cfvo type="num" val="7.5"/>
        <color theme="9" tint="0.39997558519241921"/>
        <color rgb="FF99FF66"/>
      </colorScale>
    </cfRule>
  </conditionalFormatting>
  <conditionalFormatting sqref="A90">
    <cfRule type="colorScale" priority="84">
      <colorScale>
        <cfvo type="num" val="2"/>
        <cfvo type="num" val="7.5"/>
        <color theme="9" tint="0.39997558519241921"/>
        <color rgb="FF99FF66"/>
      </colorScale>
    </cfRule>
    <cfRule type="colorScale" priority="95">
      <colorScale>
        <cfvo type="num" val="2"/>
        <cfvo type="num" val="7.5"/>
        <color theme="9" tint="0.39997558519241921"/>
        <color rgb="FF99FF66"/>
      </colorScale>
    </cfRule>
  </conditionalFormatting>
  <conditionalFormatting sqref="A91">
    <cfRule type="colorScale" priority="85">
      <colorScale>
        <cfvo type="num" val="2"/>
        <cfvo type="num" val="7.5"/>
        <color theme="9" tint="0.39997558519241921"/>
        <color rgb="FF99FF66"/>
      </colorScale>
    </cfRule>
    <cfRule type="colorScale" priority="129">
      <colorScale>
        <cfvo type="num" val="2"/>
        <cfvo type="num" val="7.5"/>
        <color theme="9" tint="0.39997558519241921"/>
        <color rgb="FF99FF66"/>
      </colorScale>
    </cfRule>
  </conditionalFormatting>
  <conditionalFormatting sqref="A92">
    <cfRule type="colorScale" priority="48">
      <colorScale>
        <cfvo type="num" val="2"/>
        <cfvo type="num" val="7.5"/>
        <color theme="9" tint="0.39997558519241921"/>
        <color rgb="FF99FF66"/>
      </colorScale>
    </cfRule>
    <cfRule type="colorScale" priority="49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86">
      <colorScale>
        <cfvo type="num" val="2"/>
        <cfvo type="num" val="7.5"/>
        <color theme="9" tint="0.39997558519241921"/>
        <color rgb="FF99FF66"/>
      </colorScale>
    </cfRule>
    <cfRule type="colorScale" priority="130">
      <colorScale>
        <cfvo type="num" val="2"/>
        <cfvo type="num" val="7.5"/>
        <color theme="9" tint="0.39997558519241921"/>
        <color rgb="FF99FF66"/>
      </colorScale>
    </cfRule>
  </conditionalFormatting>
  <conditionalFormatting sqref="A94">
    <cfRule type="colorScale" priority="46">
      <colorScale>
        <cfvo type="num" val="2"/>
        <cfvo type="num" val="7.5"/>
        <color theme="9" tint="0.39997558519241921"/>
        <color rgb="FF99FF66"/>
      </colorScale>
    </cfRule>
    <cfRule type="colorScale" priority="47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83">
      <colorScale>
        <cfvo type="num" val="2"/>
        <cfvo type="num" val="7.5"/>
        <color theme="9" tint="0.39997558519241921"/>
        <color rgb="FF99FF66"/>
      </colorScale>
    </cfRule>
    <cfRule type="colorScale" priority="131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128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127">
      <colorScale>
        <cfvo type="num" val="2"/>
        <cfvo type="num" val="7.5"/>
        <color theme="9" tint="0.39997558519241921"/>
        <color rgb="FF99FF66"/>
      </colorScale>
    </cfRule>
  </conditionalFormatting>
  <conditionalFormatting sqref="B63">
    <cfRule type="colorScale" priority="20">
      <colorScale>
        <cfvo type="num" val="2"/>
        <cfvo type="num" val="7.5"/>
        <color theme="9" tint="0.39997558519241921"/>
        <color rgb="FF99FF66"/>
      </colorScale>
    </cfRule>
  </conditionalFormatting>
  <conditionalFormatting sqref="C35">
    <cfRule type="cellIs" dxfId="33" priority="275" operator="between">
      <formula>4.75</formula>
      <formula>5.05</formula>
    </cfRule>
    <cfRule type="cellIs" dxfId="32" priority="276" operator="lessThan">
      <formula>4.75</formula>
    </cfRule>
    <cfRule type="cellIs" dxfId="31" priority="277" operator="greaterThan">
      <formula>5.05</formula>
    </cfRule>
  </conditionalFormatting>
  <conditionalFormatting sqref="C51">
    <cfRule type="cellIs" dxfId="30" priority="278" operator="between">
      <formula>4.75</formula>
      <formula>5.05</formula>
    </cfRule>
    <cfRule type="cellIs" dxfId="29" priority="279" operator="lessThan">
      <formula>4.75</formula>
    </cfRule>
    <cfRule type="cellIs" dxfId="28" priority="280" operator="greaterThan">
      <formula>5.05</formula>
    </cfRule>
  </conditionalFormatting>
  <conditionalFormatting sqref="C69">
    <cfRule type="cellIs" dxfId="27" priority="281" operator="between">
      <formula>4.75</formula>
      <formula>5.05</formula>
    </cfRule>
    <cfRule type="cellIs" dxfId="26" priority="282" operator="lessThan">
      <formula>4.75</formula>
    </cfRule>
    <cfRule type="cellIs" dxfId="25" priority="283" operator="greaterThan">
      <formula>5.05</formula>
    </cfRule>
  </conditionalFormatting>
  <conditionalFormatting sqref="C85">
    <cfRule type="cellIs" dxfId="24" priority="290" operator="between">
      <formula>4.75</formula>
      <formula>5.05</formula>
    </cfRule>
    <cfRule type="cellIs" dxfId="23" priority="291" operator="lessThan">
      <formula>4.75</formula>
    </cfRule>
    <cfRule type="cellIs" dxfId="22" priority="292" operator="greaterThan">
      <formula>5.05</formula>
    </cfRule>
  </conditionalFormatting>
  <conditionalFormatting sqref="C101">
    <cfRule type="cellIs" dxfId="21" priority="132" operator="between">
      <formula>4.75</formula>
      <formula>5.05</formula>
    </cfRule>
    <cfRule type="cellIs" dxfId="20" priority="133" operator="lessThan">
      <formula>4.75</formula>
    </cfRule>
    <cfRule type="cellIs" dxfId="19" priority="134" operator="greaterThan">
      <formula>5.05</formula>
    </cfRule>
  </conditionalFormatting>
  <conditionalFormatting sqref="L8:L17">
    <cfRule type="cellIs" dxfId="18" priority="96" operator="between">
      <formula>4.75</formula>
      <formula>5.05</formula>
    </cfRule>
    <cfRule type="cellIs" dxfId="17" priority="97" operator="lessThan">
      <formula>4.75</formula>
    </cfRule>
    <cfRule type="cellIs" dxfId="16" priority="98" operator="greaterThan">
      <formula>5.05</formula>
    </cfRule>
  </conditionalFormatting>
  <conditionalFormatting sqref="L23">
    <cfRule type="colorScale" priority="59">
      <colorScale>
        <cfvo type="num" val="2"/>
        <cfvo type="num" val="7.5"/>
        <color theme="9" tint="0.39997558519241921"/>
        <color rgb="FF99FF66"/>
      </colorScale>
    </cfRule>
  </conditionalFormatting>
  <conditionalFormatting sqref="L24">
    <cfRule type="colorScale" priority="122">
      <colorScale>
        <cfvo type="num" val="2"/>
        <cfvo type="num" val="7.5"/>
        <color theme="9" tint="0.39997558519241921"/>
        <color rgb="FF99FF66"/>
      </colorScale>
    </cfRule>
  </conditionalFormatting>
  <conditionalFormatting sqref="L25">
    <cfRule type="colorScale" priority="58">
      <colorScale>
        <cfvo type="num" val="2"/>
        <cfvo type="num" val="7.5"/>
        <color theme="9" tint="0.39997558519241921"/>
        <color rgb="FF99FF66"/>
      </colorScale>
    </cfRule>
  </conditionalFormatting>
  <conditionalFormatting sqref="L26">
    <cfRule type="colorScale" priority="121">
      <colorScale>
        <cfvo type="num" val="2"/>
        <cfvo type="num" val="7.5"/>
        <color theme="9" tint="0.39997558519241921"/>
        <color rgb="FF99FF66"/>
      </colorScale>
    </cfRule>
  </conditionalFormatting>
  <conditionalFormatting sqref="L27">
    <cfRule type="colorScale" priority="169">
      <colorScale>
        <cfvo type="num" val="2"/>
        <cfvo type="num" val="7.5"/>
        <color theme="9" tint="0.39997558519241921"/>
        <color rgb="FF99FF66"/>
      </colorScale>
    </cfRule>
  </conditionalFormatting>
  <conditionalFormatting sqref="L28">
    <cfRule type="colorScale" priority="1">
      <colorScale>
        <cfvo type="num" val="2"/>
        <cfvo type="num" val="7.5"/>
        <color theme="9" tint="0.39997558519241921"/>
        <color rgb="FF99FF66"/>
      </colorScale>
    </cfRule>
  </conditionalFormatting>
  <conditionalFormatting sqref="L29">
    <cfRule type="colorScale" priority="123">
      <colorScale>
        <cfvo type="num" val="2"/>
        <cfvo type="num" val="7.5"/>
        <color theme="9" tint="0.39997558519241921"/>
        <color rgb="FF99FF66"/>
      </colorScale>
    </cfRule>
    <cfRule type="colorScale" priority="124">
      <colorScale>
        <cfvo type="num" val="2"/>
        <cfvo type="num" val="7.5"/>
        <color theme="9" tint="0.39997558519241921"/>
        <color rgb="FF99FF66"/>
      </colorScale>
    </cfRule>
    <cfRule type="colorScale" priority="166">
      <colorScale>
        <cfvo type="num" val="2"/>
        <cfvo type="num" val="7.5"/>
        <color theme="9" tint="0.39997558519241921"/>
        <color rgb="FF99FF66"/>
      </colorScale>
    </cfRule>
    <cfRule type="colorScale" priority="167">
      <colorScale>
        <cfvo type="num" val="2"/>
        <cfvo type="num" val="7.5"/>
        <color theme="9" tint="0.39997558519241921"/>
        <color rgb="FF99FF66"/>
      </colorScale>
    </cfRule>
  </conditionalFormatting>
  <conditionalFormatting sqref="L30">
    <cfRule type="colorScale" priority="120">
      <colorScale>
        <cfvo type="num" val="2"/>
        <cfvo type="num" val="7.5"/>
        <color theme="9" tint="0.39997558519241921"/>
        <color rgb="FF99FF66"/>
      </colorScale>
    </cfRule>
  </conditionalFormatting>
  <conditionalFormatting sqref="L31">
    <cfRule type="colorScale" priority="125">
      <colorScale>
        <cfvo type="num" val="2"/>
        <cfvo type="num" val="7.5"/>
        <color theme="9" tint="0.39997558519241921"/>
        <color rgb="FF99FF66"/>
      </colorScale>
    </cfRule>
    <cfRule type="colorScale" priority="164">
      <colorScale>
        <cfvo type="num" val="2"/>
        <cfvo type="num" val="7.5"/>
        <color theme="9" tint="0.39997558519241921"/>
        <color rgb="FF99FF66"/>
      </colorScale>
    </cfRule>
    <cfRule type="colorScale" priority="165">
      <colorScale>
        <cfvo type="num" val="2"/>
        <cfvo type="num" val="7.5"/>
        <color theme="9" tint="0.39997558519241921"/>
        <color rgb="FF99FF66"/>
      </colorScale>
    </cfRule>
    <cfRule type="colorScale" priority="168">
      <colorScale>
        <cfvo type="num" val="2"/>
        <cfvo type="num" val="7.5"/>
        <color theme="9" tint="0.39997558519241921"/>
        <color rgb="FF99FF66"/>
      </colorScale>
    </cfRule>
    <cfRule type="colorScale" priority="170">
      <colorScale>
        <cfvo type="num" val="2"/>
        <cfvo type="num" val="7.5"/>
        <color theme="9" tint="0.39997558519241921"/>
        <color rgb="FF99FF66"/>
      </colorScale>
    </cfRule>
  </conditionalFormatting>
  <conditionalFormatting sqref="L39">
    <cfRule type="colorScale" priority="270">
      <colorScale>
        <cfvo type="num" val="2"/>
        <cfvo type="num" val="7.5"/>
        <color theme="9" tint="0.39997558519241921"/>
        <color rgb="FF99FF66"/>
      </colorScale>
    </cfRule>
  </conditionalFormatting>
  <conditionalFormatting sqref="L40">
    <cfRule type="colorScale" priority="56">
      <colorScale>
        <cfvo type="num" val="2"/>
        <cfvo type="num" val="7.5"/>
        <color theme="9" tint="0.39997558519241921"/>
        <color rgb="FF99FF66"/>
      </colorScale>
    </cfRule>
  </conditionalFormatting>
  <conditionalFormatting sqref="L41">
    <cfRule type="colorScale" priority="269">
      <colorScale>
        <cfvo type="num" val="2"/>
        <cfvo type="num" val="7.5"/>
        <color theme="9" tint="0.39997558519241921"/>
        <color rgb="FF99FF66"/>
      </colorScale>
    </cfRule>
  </conditionalFormatting>
  <conditionalFormatting sqref="L42">
    <cfRule type="colorScale" priority="215">
      <colorScale>
        <cfvo type="num" val="2"/>
        <cfvo type="num" val="7.5"/>
        <color theme="9" tint="0.39997558519241921"/>
        <color rgb="FF99FF66"/>
      </colorScale>
    </cfRule>
    <cfRule type="colorScale" priority="218">
      <colorScale>
        <cfvo type="num" val="2"/>
        <cfvo type="num" val="7.5"/>
        <color theme="9" tint="0.39997558519241921"/>
        <color rgb="FF99FF66"/>
      </colorScale>
    </cfRule>
    <cfRule type="colorScale" priority="220">
      <colorScale>
        <cfvo type="num" val="2"/>
        <cfvo type="num" val="7.5"/>
        <color theme="9" tint="0.39997558519241921"/>
        <color rgb="FF99FF66"/>
      </colorScale>
    </cfRule>
    <cfRule type="colorScale" priority="223">
      <colorScale>
        <cfvo type="num" val="2"/>
        <cfvo type="num" val="7.5"/>
        <color theme="9" tint="0.39997558519241921"/>
        <color rgb="FF99FF66"/>
      </colorScale>
    </cfRule>
    <cfRule type="colorScale" priority="234">
      <colorScale>
        <cfvo type="num" val="2"/>
        <cfvo type="num" val="7.5"/>
        <color theme="9" tint="0.39997558519241921"/>
        <color rgb="FF99FF66"/>
      </colorScale>
    </cfRule>
    <cfRule type="colorScale" priority="242">
      <colorScale>
        <cfvo type="num" val="2"/>
        <cfvo type="num" val="7.5"/>
        <color theme="9" tint="0.39997558519241921"/>
        <color rgb="FF99FF66"/>
      </colorScale>
    </cfRule>
    <cfRule type="colorScale" priority="267">
      <colorScale>
        <cfvo type="num" val="2"/>
        <cfvo type="num" val="7.5"/>
        <color theme="9" tint="0.39997558519241921"/>
        <color rgb="FF99FF66"/>
      </colorScale>
    </cfRule>
  </conditionalFormatting>
  <conditionalFormatting sqref="L43">
    <cfRule type="colorScale" priority="271">
      <colorScale>
        <cfvo type="num" val="2"/>
        <cfvo type="num" val="7.5"/>
        <color theme="9" tint="0.39997558519241921"/>
        <color rgb="FF99FF66"/>
      </colorScale>
    </cfRule>
  </conditionalFormatting>
  <conditionalFormatting sqref="L44">
    <cfRule type="colorScale" priority="268">
      <colorScale>
        <cfvo type="num" val="2"/>
        <cfvo type="num" val="7.5"/>
        <color theme="9" tint="0.39997558519241921"/>
        <color rgb="FF99FF66"/>
      </colorScale>
    </cfRule>
  </conditionalFormatting>
  <conditionalFormatting sqref="L45">
    <cfRule type="colorScale" priority="190">
      <colorScale>
        <cfvo type="num" val="2"/>
        <cfvo type="num" val="7.5"/>
        <color theme="9" tint="0.39997558519241921"/>
        <color rgb="FF99FF66"/>
      </colorScale>
    </cfRule>
    <cfRule type="colorScale" priority="193">
      <colorScale>
        <cfvo type="num" val="2"/>
        <cfvo type="num" val="7.5"/>
        <color theme="9" tint="0.39997558519241921"/>
        <color rgb="FF99FF66"/>
      </colorScale>
    </cfRule>
    <cfRule type="colorScale" priority="195">
      <colorScale>
        <cfvo type="num" val="2"/>
        <cfvo type="num" val="7.5"/>
        <color theme="9" tint="0.39997558519241921"/>
        <color rgb="FF99FF66"/>
      </colorScale>
    </cfRule>
    <cfRule type="colorScale" priority="198">
      <colorScale>
        <cfvo type="num" val="2"/>
        <cfvo type="num" val="7.5"/>
        <color theme="9" tint="0.39997558519241921"/>
        <color rgb="FF99FF66"/>
      </colorScale>
    </cfRule>
    <cfRule type="colorScale" priority="201">
      <colorScale>
        <cfvo type="num" val="2"/>
        <cfvo type="num" val="7.5"/>
        <color theme="9" tint="0.39997558519241921"/>
        <color rgb="FF99FF66"/>
      </colorScale>
    </cfRule>
    <cfRule type="colorScale" priority="203">
      <colorScale>
        <cfvo type="num" val="2"/>
        <cfvo type="num" val="7.5"/>
        <color theme="9" tint="0.39997558519241921"/>
        <color rgb="FF99FF66"/>
      </colorScale>
    </cfRule>
    <cfRule type="colorScale" priority="206">
      <colorScale>
        <cfvo type="num" val="2"/>
        <cfvo type="num" val="7.5"/>
        <color theme="9" tint="0.39997558519241921"/>
        <color rgb="FF99FF66"/>
      </colorScale>
    </cfRule>
    <cfRule type="colorScale" priority="209">
      <colorScale>
        <cfvo type="num" val="2"/>
        <cfvo type="num" val="7.5"/>
        <color theme="9" tint="0.39997558519241921"/>
        <color rgb="FF99FF66"/>
      </colorScale>
    </cfRule>
    <cfRule type="colorScale" priority="213">
      <colorScale>
        <cfvo type="num" val="2"/>
        <cfvo type="num" val="7.5"/>
        <color theme="9" tint="0.39997558519241921"/>
        <color rgb="FF99FF66"/>
      </colorScale>
    </cfRule>
    <cfRule type="colorScale" priority="216">
      <colorScale>
        <cfvo type="num" val="2"/>
        <cfvo type="num" val="7.5"/>
        <color theme="9" tint="0.39997558519241921"/>
        <color rgb="FF99FF66"/>
      </colorScale>
    </cfRule>
    <cfRule type="colorScale" priority="221">
      <colorScale>
        <cfvo type="num" val="2"/>
        <cfvo type="num" val="7.5"/>
        <color theme="9" tint="0.39997558519241921"/>
        <color rgb="FF99FF66"/>
      </colorScale>
    </cfRule>
    <cfRule type="colorScale" priority="229">
      <colorScale>
        <cfvo type="num" val="2"/>
        <cfvo type="num" val="7.5"/>
        <color theme="9" tint="0.39997558519241921"/>
        <color rgb="FF99FF66"/>
      </colorScale>
    </cfRule>
    <cfRule type="colorScale" priority="232">
      <colorScale>
        <cfvo type="num" val="2"/>
        <cfvo type="num" val="7.5"/>
        <color theme="9" tint="0.39997558519241921"/>
        <color rgb="FF99FF66"/>
      </colorScale>
    </cfRule>
    <cfRule type="colorScale" priority="240">
      <colorScale>
        <cfvo type="num" val="2"/>
        <cfvo type="num" val="7.5"/>
        <color theme="9" tint="0.39997558519241921"/>
        <color rgb="FF99FF66"/>
      </colorScale>
    </cfRule>
    <cfRule type="colorScale" priority="265">
      <colorScale>
        <cfvo type="num" val="2"/>
        <cfvo type="num" val="7.5"/>
        <color theme="9" tint="0.39997558519241921"/>
        <color rgb="FF99FF66"/>
      </colorScale>
    </cfRule>
  </conditionalFormatting>
  <conditionalFormatting sqref="L46">
    <cfRule type="colorScale" priority="191">
      <colorScale>
        <cfvo type="num" val="2"/>
        <cfvo type="num" val="7.5"/>
        <color theme="9" tint="0.39997558519241921"/>
        <color rgb="FF99FF66"/>
      </colorScale>
    </cfRule>
    <cfRule type="colorScale" priority="194">
      <colorScale>
        <cfvo type="num" val="2"/>
        <cfvo type="num" val="7.5"/>
        <color theme="9" tint="0.39997558519241921"/>
        <color rgb="FF99FF66"/>
      </colorScale>
    </cfRule>
    <cfRule type="colorScale" priority="196">
      <colorScale>
        <cfvo type="num" val="2"/>
        <cfvo type="num" val="7.5"/>
        <color theme="9" tint="0.39997558519241921"/>
        <color rgb="FF99FF66"/>
      </colorScale>
    </cfRule>
    <cfRule type="colorScale" priority="199">
      <colorScale>
        <cfvo type="num" val="2"/>
        <cfvo type="num" val="7.5"/>
        <color theme="9" tint="0.39997558519241921"/>
        <color rgb="FF99FF66"/>
      </colorScale>
    </cfRule>
    <cfRule type="colorScale" priority="204">
      <colorScale>
        <cfvo type="num" val="2"/>
        <cfvo type="num" val="7.5"/>
        <color theme="9" tint="0.39997558519241921"/>
        <color rgb="FF99FF66"/>
      </colorScale>
    </cfRule>
    <cfRule type="colorScale" priority="207">
      <colorScale>
        <cfvo type="num" val="2"/>
        <cfvo type="num" val="7.5"/>
        <color theme="9" tint="0.39997558519241921"/>
        <color rgb="FF99FF66"/>
      </colorScale>
    </cfRule>
    <cfRule type="colorScale" priority="210">
      <colorScale>
        <cfvo type="num" val="2"/>
        <cfvo type="num" val="7.5"/>
        <color theme="9" tint="0.39997558519241921"/>
        <color rgb="FF99FF66"/>
      </colorScale>
    </cfRule>
    <cfRule type="colorScale" priority="214">
      <colorScale>
        <cfvo type="num" val="2"/>
        <cfvo type="num" val="7.5"/>
        <color theme="9" tint="0.39997558519241921"/>
        <color rgb="FF99FF66"/>
      </colorScale>
    </cfRule>
    <cfRule type="colorScale" priority="217">
      <colorScale>
        <cfvo type="num" val="2"/>
        <cfvo type="num" val="7.5"/>
        <color theme="9" tint="0.39997558519241921"/>
        <color rgb="FF99FF66"/>
      </colorScale>
    </cfRule>
    <cfRule type="colorScale" priority="219">
      <colorScale>
        <cfvo type="num" val="2"/>
        <cfvo type="num" val="7.5"/>
        <color theme="9" tint="0.39997558519241921"/>
        <color rgb="FF99FF66"/>
      </colorScale>
    </cfRule>
    <cfRule type="colorScale" priority="222">
      <colorScale>
        <cfvo type="num" val="2"/>
        <cfvo type="num" val="7.5"/>
        <color theme="9" tint="0.39997558519241921"/>
        <color rgb="FF99FF66"/>
      </colorScale>
    </cfRule>
    <cfRule type="colorScale" priority="230">
      <colorScale>
        <cfvo type="num" val="2"/>
        <cfvo type="num" val="7.5"/>
        <color theme="9" tint="0.39997558519241921"/>
        <color rgb="FF99FF66"/>
      </colorScale>
    </cfRule>
    <cfRule type="colorScale" priority="233">
      <colorScale>
        <cfvo type="num" val="2"/>
        <cfvo type="num" val="7.5"/>
        <color theme="9" tint="0.39997558519241921"/>
        <color rgb="FF99FF66"/>
      </colorScale>
    </cfRule>
    <cfRule type="colorScale" priority="241">
      <colorScale>
        <cfvo type="num" val="2"/>
        <cfvo type="num" val="7.5"/>
        <color theme="9" tint="0.39997558519241921"/>
        <color rgb="FF99FF66"/>
      </colorScale>
    </cfRule>
    <cfRule type="colorScale" priority="266">
      <colorScale>
        <cfvo type="num" val="2"/>
        <cfvo type="num" val="7.5"/>
        <color theme="9" tint="0.39997558519241921"/>
        <color rgb="FF99FF66"/>
      </colorScale>
    </cfRule>
  </conditionalFormatting>
  <conditionalFormatting sqref="L47">
    <cfRule type="colorScale" priority="189">
      <colorScale>
        <cfvo type="num" val="2"/>
        <cfvo type="num" val="7.5"/>
        <color theme="9" tint="0.39997558519241921"/>
        <color rgb="FF99FF66"/>
      </colorScale>
    </cfRule>
    <cfRule type="colorScale" priority="192">
      <colorScale>
        <cfvo type="num" val="2"/>
        <cfvo type="num" val="7.5"/>
        <color theme="9" tint="0.39997558519241921"/>
        <color rgb="FF99FF66"/>
      </colorScale>
    </cfRule>
    <cfRule type="colorScale" priority="197">
      <colorScale>
        <cfvo type="num" val="2"/>
        <cfvo type="num" val="7.5"/>
        <color theme="9" tint="0.39997558519241921"/>
        <color rgb="FF99FF66"/>
      </colorScale>
    </cfRule>
    <cfRule type="colorScale" priority="200">
      <colorScale>
        <cfvo type="num" val="2"/>
        <cfvo type="num" val="7.5"/>
        <color theme="9" tint="0.39997558519241921"/>
        <color rgb="FF99FF66"/>
      </colorScale>
    </cfRule>
    <cfRule type="colorScale" priority="202">
      <colorScale>
        <cfvo type="num" val="2"/>
        <cfvo type="num" val="7.5"/>
        <color theme="9" tint="0.39997558519241921"/>
        <color rgb="FF99FF66"/>
      </colorScale>
    </cfRule>
    <cfRule type="colorScale" priority="205">
      <colorScale>
        <cfvo type="num" val="2"/>
        <cfvo type="num" val="7.5"/>
        <color theme="9" tint="0.39997558519241921"/>
        <color rgb="FF99FF66"/>
      </colorScale>
    </cfRule>
    <cfRule type="colorScale" priority="208">
      <colorScale>
        <cfvo type="num" val="2"/>
        <cfvo type="num" val="7.5"/>
        <color theme="9" tint="0.39997558519241921"/>
        <color rgb="FF99FF66"/>
      </colorScale>
    </cfRule>
    <cfRule type="colorScale" priority="228">
      <colorScale>
        <cfvo type="num" val="2"/>
        <cfvo type="num" val="7.5"/>
        <color theme="9" tint="0.39997558519241921"/>
        <color rgb="FF99FF66"/>
      </colorScale>
    </cfRule>
    <cfRule type="colorScale" priority="231">
      <colorScale>
        <cfvo type="num" val="2"/>
        <cfvo type="num" val="7.5"/>
        <color theme="9" tint="0.39997558519241921"/>
        <color rgb="FF99FF66"/>
      </colorScale>
    </cfRule>
    <cfRule type="colorScale" priority="264">
      <colorScale>
        <cfvo type="num" val="2"/>
        <cfvo type="num" val="7.5"/>
        <color theme="9" tint="0.39997558519241921"/>
        <color rgb="FF99FF66"/>
      </colorScale>
    </cfRule>
  </conditionalFormatting>
  <conditionalFormatting sqref="L57">
    <cfRule type="colorScale" priority="135">
      <colorScale>
        <cfvo type="num" val="2"/>
        <cfvo type="num" val="7.5"/>
        <color theme="9" tint="0.39997558519241921"/>
        <color rgb="FF99FF66"/>
      </colorScale>
    </cfRule>
    <cfRule type="colorScale" priority="147">
      <colorScale>
        <cfvo type="num" val="2"/>
        <cfvo type="num" val="7.5"/>
        <color theme="9" tint="0.39997558519241921"/>
        <color rgb="FF99FF66"/>
      </colorScale>
    </cfRule>
    <cfRule type="colorScale" priority="156">
      <colorScale>
        <cfvo type="num" val="2"/>
        <cfvo type="num" val="7.5"/>
        <color theme="9" tint="0.39997558519241921"/>
        <color rgb="FF99FF66"/>
      </colorScale>
    </cfRule>
  </conditionalFormatting>
  <conditionalFormatting sqref="L58">
    <cfRule type="colorScale" priority="141">
      <colorScale>
        <cfvo type="num" val="2"/>
        <cfvo type="num" val="7.5"/>
        <color theme="9" tint="0.39997558519241921"/>
        <color rgb="FF99FF66"/>
      </colorScale>
    </cfRule>
    <cfRule type="colorScale" priority="142">
      <colorScale>
        <cfvo type="num" val="2"/>
        <cfvo type="num" val="7.5"/>
        <color theme="9" tint="0.39997558519241921"/>
        <color rgb="FF99FF66"/>
      </colorScale>
    </cfRule>
    <cfRule type="colorScale" priority="154">
      <colorScale>
        <cfvo type="num" val="2"/>
        <cfvo type="num" val="7.5"/>
        <color theme="9" tint="0.39997558519241921"/>
        <color rgb="FF99FF66"/>
      </colorScale>
    </cfRule>
    <cfRule type="colorScale" priority="163">
      <colorScale>
        <cfvo type="num" val="2"/>
        <cfvo type="num" val="7.5"/>
        <color theme="9" tint="0.39997558519241921"/>
        <color rgb="FF99FF66"/>
      </colorScale>
    </cfRule>
  </conditionalFormatting>
  <conditionalFormatting sqref="L59">
    <cfRule type="colorScale" priority="140">
      <colorScale>
        <cfvo type="num" val="2"/>
        <cfvo type="num" val="7.5"/>
        <color theme="9" tint="0.39997558519241921"/>
        <color rgb="FF99FF66"/>
      </colorScale>
    </cfRule>
    <cfRule type="colorScale" priority="148">
      <colorScale>
        <cfvo type="num" val="2"/>
        <cfvo type="num" val="7.5"/>
        <color theme="9" tint="0.39997558519241921"/>
        <color rgb="FF99FF66"/>
      </colorScale>
    </cfRule>
    <cfRule type="colorScale" priority="149">
      <colorScale>
        <cfvo type="num" val="2"/>
        <cfvo type="num" val="7.5"/>
        <color theme="9" tint="0.39997558519241921"/>
        <color rgb="FF99FF66"/>
      </colorScale>
    </cfRule>
    <cfRule type="colorScale" priority="162">
      <colorScale>
        <cfvo type="num" val="2"/>
        <cfvo type="num" val="7.5"/>
        <color theme="9" tint="0.39997558519241921"/>
        <color rgb="FF99FF66"/>
      </colorScale>
    </cfRule>
  </conditionalFormatting>
  <conditionalFormatting sqref="L60">
    <cfRule type="colorScale" priority="23">
      <colorScale>
        <cfvo type="num" val="2"/>
        <cfvo type="num" val="7.5"/>
        <color theme="9" tint="0.39997558519241921"/>
        <color rgb="FF99FF66"/>
      </colorScale>
    </cfRule>
    <cfRule type="colorScale" priority="24">
      <colorScale>
        <cfvo type="num" val="2"/>
        <cfvo type="num" val="7.5"/>
        <color theme="9" tint="0.39997558519241921"/>
        <color rgb="FF99FF66"/>
      </colorScale>
    </cfRule>
    <cfRule type="colorScale" priority="25">
      <colorScale>
        <cfvo type="num" val="2"/>
        <cfvo type="num" val="7.5"/>
        <color theme="9" tint="0.39997558519241921"/>
        <color rgb="FF99FF66"/>
      </colorScale>
    </cfRule>
    <cfRule type="colorScale" priority="26">
      <colorScale>
        <cfvo type="num" val="2"/>
        <cfvo type="num" val="7.5"/>
        <color theme="9" tint="0.39997558519241921"/>
        <color rgb="FF99FF66"/>
      </colorScale>
    </cfRule>
  </conditionalFormatting>
  <conditionalFormatting sqref="L61">
    <cfRule type="colorScale" priority="139">
      <colorScale>
        <cfvo type="num" val="2"/>
        <cfvo type="num" val="7.5"/>
        <color theme="9" tint="0.39997558519241921"/>
        <color rgb="FF99FF66"/>
      </colorScale>
    </cfRule>
    <cfRule type="colorScale" priority="144">
      <colorScale>
        <cfvo type="num" val="2"/>
        <cfvo type="num" val="7.5"/>
        <color theme="9" tint="0.39997558519241921"/>
        <color rgb="FF99FF66"/>
      </colorScale>
    </cfRule>
    <cfRule type="colorScale" priority="152">
      <colorScale>
        <cfvo type="num" val="2"/>
        <cfvo type="num" val="7.5"/>
        <color theme="9" tint="0.39997558519241921"/>
        <color rgb="FF99FF66"/>
      </colorScale>
    </cfRule>
    <cfRule type="colorScale" priority="161">
      <colorScale>
        <cfvo type="num" val="2"/>
        <cfvo type="num" val="7.5"/>
        <color theme="9" tint="0.39997558519241921"/>
        <color rgb="FF99FF66"/>
      </colorScale>
    </cfRule>
  </conditionalFormatting>
  <conditionalFormatting sqref="L62">
    <cfRule type="colorScale" priority="136">
      <colorScale>
        <cfvo type="num" val="2"/>
        <cfvo type="num" val="7.5"/>
        <color theme="9" tint="0.39997558519241921"/>
        <color rgb="FF99FF66"/>
      </colorScale>
    </cfRule>
    <cfRule type="colorScale" priority="145">
      <colorScale>
        <cfvo type="num" val="2"/>
        <cfvo type="num" val="7.5"/>
        <color theme="9" tint="0.39997558519241921"/>
        <color rgb="FF99FF66"/>
      </colorScale>
    </cfRule>
    <cfRule type="colorScale" priority="155">
      <colorScale>
        <cfvo type="num" val="2"/>
        <cfvo type="num" val="7.5"/>
        <color theme="9" tint="0.39997558519241921"/>
        <color rgb="FF99FF66"/>
      </colorScale>
    </cfRule>
    <cfRule type="colorScale" priority="157">
      <colorScale>
        <cfvo type="num" val="2"/>
        <cfvo type="num" val="7.5"/>
        <color theme="9" tint="0.39997558519241921"/>
        <color rgb="FF99FF66"/>
      </colorScale>
    </cfRule>
  </conditionalFormatting>
  <conditionalFormatting sqref="L63">
    <cfRule type="colorScale" priority="138">
      <colorScale>
        <cfvo type="num" val="2"/>
        <cfvo type="num" val="7.5"/>
        <color theme="9" tint="0.39997558519241921"/>
        <color rgb="FF99FF66"/>
      </colorScale>
    </cfRule>
    <cfRule type="colorScale" priority="146">
      <colorScale>
        <cfvo type="num" val="2"/>
        <cfvo type="num" val="7.5"/>
        <color theme="9" tint="0.39997558519241921"/>
        <color rgb="FF99FF66"/>
      </colorScale>
    </cfRule>
    <cfRule type="colorScale" priority="150">
      <colorScale>
        <cfvo type="num" val="2"/>
        <cfvo type="num" val="7.5"/>
        <color theme="9" tint="0.39997558519241921"/>
        <color rgb="FF99FF66"/>
      </colorScale>
    </cfRule>
    <cfRule type="colorScale" priority="160">
      <colorScale>
        <cfvo type="num" val="2"/>
        <cfvo type="num" val="7.5"/>
        <color theme="9" tint="0.39997558519241921"/>
        <color rgb="FF99FF66"/>
      </colorScale>
    </cfRule>
  </conditionalFormatting>
  <conditionalFormatting sqref="L64">
    <cfRule type="colorScale" priority="137">
      <colorScale>
        <cfvo type="num" val="2"/>
        <cfvo type="num" val="7.5"/>
        <color theme="9" tint="0.39997558519241921"/>
        <color rgb="FF99FF66"/>
      </colorScale>
    </cfRule>
    <cfRule type="colorScale" priority="143">
      <colorScale>
        <cfvo type="num" val="2"/>
        <cfvo type="num" val="7.5"/>
        <color theme="9" tint="0.39997558519241921"/>
        <color rgb="FF99FF66"/>
      </colorScale>
    </cfRule>
    <cfRule type="colorScale" priority="153">
      <colorScale>
        <cfvo type="num" val="2"/>
        <cfvo type="num" val="7.5"/>
        <color theme="9" tint="0.39997558519241921"/>
        <color rgb="FF99FF66"/>
      </colorScale>
    </cfRule>
    <cfRule type="colorScale" priority="159">
      <colorScale>
        <cfvo type="num" val="2"/>
        <cfvo type="num" val="7.5"/>
        <color theme="9" tint="0.39997558519241921"/>
        <color rgb="FF99FF66"/>
      </colorScale>
    </cfRule>
  </conditionalFormatting>
  <conditionalFormatting sqref="L65">
    <cfRule type="colorScale" priority="151">
      <colorScale>
        <cfvo type="num" val="2"/>
        <cfvo type="num" val="7.5"/>
        <color theme="9" tint="0.39997558519241921"/>
        <color rgb="FF99FF66"/>
      </colorScale>
    </cfRule>
    <cfRule type="colorScale" priority="158">
      <colorScale>
        <cfvo type="num" val="2"/>
        <cfvo type="num" val="7.5"/>
        <color theme="9" tint="0.39997558519241921"/>
        <color rgb="FF99FF66"/>
      </colorScale>
    </cfRule>
  </conditionalFormatting>
  <conditionalFormatting sqref="L73">
    <cfRule type="colorScale" priority="44">
      <colorScale>
        <cfvo type="num" val="2"/>
        <cfvo type="num" val="7.5"/>
        <color theme="9" tint="0.39997558519241921"/>
        <color rgb="FF99FF66"/>
      </colorScale>
    </cfRule>
    <cfRule type="colorScale" priority="45">
      <colorScale>
        <cfvo type="num" val="2"/>
        <cfvo type="num" val="7.5"/>
        <color theme="9" tint="0.39997558519241921"/>
        <color rgb="FF99FF66"/>
      </colorScale>
    </cfRule>
  </conditionalFormatting>
  <conditionalFormatting sqref="L74">
    <cfRule type="colorScale" priority="2">
      <colorScale>
        <cfvo type="num" val="2"/>
        <cfvo type="num" val="7.5"/>
        <color theme="9" tint="0.39997558519241921"/>
        <color rgb="FF99FF66"/>
      </colorScale>
    </cfRule>
    <cfRule type="colorScale" priority="3">
      <colorScale>
        <cfvo type="num" val="2"/>
        <cfvo type="num" val="7.5"/>
        <color theme="9" tint="0.39997558519241921"/>
        <color rgb="FF99FF66"/>
      </colorScale>
    </cfRule>
  </conditionalFormatting>
  <conditionalFormatting sqref="L75">
    <cfRule type="colorScale" priority="239">
      <colorScale>
        <cfvo type="num" val="2"/>
        <cfvo type="num" val="7.5"/>
        <color theme="9" tint="0.39997558519241921"/>
        <color rgb="FF99FF66"/>
      </colorScale>
    </cfRule>
    <cfRule type="colorScale" priority="249">
      <colorScale>
        <cfvo type="num" val="2"/>
        <cfvo type="num" val="7.5"/>
        <color theme="9" tint="0.39997558519241921"/>
        <color rgb="FF99FF66"/>
      </colorScale>
    </cfRule>
  </conditionalFormatting>
  <conditionalFormatting sqref="L76">
    <cfRule type="colorScale" priority="7">
      <colorScale>
        <cfvo type="num" val="2"/>
        <cfvo type="num" val="7.5"/>
        <color theme="9" tint="0.39997558519241921"/>
        <color rgb="FF99FF66"/>
      </colorScale>
    </cfRule>
    <cfRule type="colorScale" priority="8">
      <colorScale>
        <cfvo type="num" val="2"/>
        <cfvo type="num" val="7.5"/>
        <color theme="9" tint="0.39997558519241921"/>
        <color rgb="FF99FF66"/>
      </colorScale>
    </cfRule>
  </conditionalFormatting>
  <conditionalFormatting sqref="L77">
    <cfRule type="colorScale" priority="87">
      <colorScale>
        <cfvo type="num" val="2"/>
        <cfvo type="num" val="7.5"/>
        <color theme="9" tint="0.39997558519241921"/>
        <color rgb="FF99FF66"/>
      </colorScale>
    </cfRule>
    <cfRule type="colorScale" priority="89">
      <colorScale>
        <cfvo type="num" val="2"/>
        <cfvo type="num" val="7.5"/>
        <color theme="9" tint="0.39997558519241921"/>
        <color rgb="FF99FF66"/>
      </colorScale>
    </cfRule>
    <cfRule type="colorScale" priority="92">
      <colorScale>
        <cfvo type="num" val="2"/>
        <cfvo type="num" val="7.5"/>
        <color theme="9" tint="0.39997558519241921"/>
        <color rgb="FF99FF66"/>
      </colorScale>
    </cfRule>
    <cfRule type="colorScale" priority="211">
      <colorScale>
        <cfvo type="num" val="2"/>
        <cfvo type="num" val="7.5"/>
        <color theme="9" tint="0.39997558519241921"/>
        <color rgb="FF99FF66"/>
      </colorScale>
    </cfRule>
    <cfRule type="colorScale" priority="212">
      <colorScale>
        <cfvo type="num" val="2"/>
        <cfvo type="num" val="7.5"/>
        <color theme="9" tint="0.39997558519241921"/>
        <color rgb="FF99FF66"/>
      </colorScale>
    </cfRule>
    <cfRule type="colorScale" priority="235">
      <colorScale>
        <cfvo type="num" val="2"/>
        <cfvo type="num" val="7.5"/>
        <color theme="9" tint="0.39997558519241921"/>
        <color rgb="FF99FF66"/>
      </colorScale>
    </cfRule>
    <cfRule type="colorScale" priority="245">
      <colorScale>
        <cfvo type="num" val="2"/>
        <cfvo type="num" val="7.5"/>
        <color theme="9" tint="0.39997558519241921"/>
        <color rgb="FF99FF66"/>
      </colorScale>
    </cfRule>
  </conditionalFormatting>
  <conditionalFormatting sqref="L78">
    <cfRule type="colorScale" priority="238">
      <colorScale>
        <cfvo type="num" val="2"/>
        <cfvo type="num" val="7.5"/>
        <color theme="9" tint="0.39997558519241921"/>
        <color rgb="FF99FF66"/>
      </colorScale>
    </cfRule>
    <cfRule type="colorScale" priority="248">
      <colorScale>
        <cfvo type="num" val="2"/>
        <cfvo type="num" val="7.5"/>
        <color theme="9" tint="0.39997558519241921"/>
        <color rgb="FF99FF66"/>
      </colorScale>
    </cfRule>
  </conditionalFormatting>
  <conditionalFormatting sqref="L79">
    <cfRule type="colorScale" priority="237">
      <colorScale>
        <cfvo type="num" val="2"/>
        <cfvo type="num" val="7.5"/>
        <color theme="9" tint="0.39997558519241921"/>
        <color rgb="FF99FF66"/>
      </colorScale>
    </cfRule>
    <cfRule type="colorScale" priority="247">
      <colorScale>
        <cfvo type="num" val="2"/>
        <cfvo type="num" val="7.5"/>
        <color theme="9" tint="0.39997558519241921"/>
        <color rgb="FF99FF66"/>
      </colorScale>
    </cfRule>
  </conditionalFormatting>
  <conditionalFormatting sqref="L80">
    <cfRule type="colorScale" priority="88">
      <colorScale>
        <cfvo type="num" val="2"/>
        <cfvo type="num" val="7.5"/>
        <color theme="9" tint="0.39997558519241921"/>
        <color rgb="FF99FF66"/>
      </colorScale>
    </cfRule>
    <cfRule type="colorScale" priority="90">
      <colorScale>
        <cfvo type="num" val="2"/>
        <cfvo type="num" val="7.5"/>
        <color theme="9" tint="0.39997558519241921"/>
        <color rgb="FF99FF66"/>
      </colorScale>
    </cfRule>
    <cfRule type="colorScale" priority="91">
      <colorScale>
        <cfvo type="num" val="2"/>
        <cfvo type="num" val="7.5"/>
        <color theme="9" tint="0.39997558519241921"/>
        <color rgb="FF99FF66"/>
      </colorScale>
    </cfRule>
    <cfRule type="colorScale" priority="93">
      <colorScale>
        <cfvo type="num" val="2"/>
        <cfvo type="num" val="7.5"/>
        <color theme="9" tint="0.39997558519241921"/>
        <color rgb="FF99FF66"/>
      </colorScale>
    </cfRule>
    <cfRule type="colorScale" priority="236">
      <colorScale>
        <cfvo type="num" val="2"/>
        <cfvo type="num" val="7.5"/>
        <color theme="9" tint="0.39997558519241921"/>
        <color rgb="FF99FF66"/>
      </colorScale>
    </cfRule>
    <cfRule type="colorScale" priority="246">
      <colorScale>
        <cfvo type="num" val="2"/>
        <cfvo type="num" val="7.5"/>
        <color theme="9" tint="0.39997558519241921"/>
        <color rgb="FF99FF66"/>
      </colorScale>
    </cfRule>
  </conditionalFormatting>
  <conditionalFormatting sqref="L81">
    <cfRule type="colorScale" priority="14">
      <colorScale>
        <cfvo type="num" val="2"/>
        <cfvo type="num" val="7.5"/>
        <color theme="9" tint="0.39997558519241921"/>
        <color rgb="FF99FF66"/>
      </colorScale>
    </cfRule>
    <cfRule type="colorScale" priority="15">
      <colorScale>
        <cfvo type="num" val="2"/>
        <cfvo type="num" val="7.5"/>
        <color theme="9" tint="0.39997558519241921"/>
        <color rgb="FF99FF66"/>
      </colorScale>
    </cfRule>
    <cfRule type="colorScale" priority="16">
      <colorScale>
        <cfvo type="num" val="2"/>
        <cfvo type="num" val="7.5"/>
        <color theme="9" tint="0.39997558519241921"/>
        <color rgb="FF99FF66"/>
      </colorScale>
    </cfRule>
    <cfRule type="colorScale" priority="17">
      <colorScale>
        <cfvo type="num" val="2"/>
        <cfvo type="num" val="7.5"/>
        <color theme="9" tint="0.39997558519241921"/>
        <color rgb="FF99FF66"/>
      </colorScale>
    </cfRule>
    <cfRule type="colorScale" priority="18">
      <colorScale>
        <cfvo type="num" val="2"/>
        <cfvo type="num" val="7.5"/>
        <color theme="9" tint="0.39997558519241921"/>
        <color rgb="FF99FF66"/>
      </colorScale>
    </cfRule>
    <cfRule type="colorScale" priority="19">
      <colorScale>
        <cfvo type="num" val="2"/>
        <cfvo type="num" val="7.5"/>
        <color theme="9" tint="0.39997558519241921"/>
        <color rgb="FF99FF66"/>
      </colorScale>
    </cfRule>
  </conditionalFormatting>
  <conditionalFormatting sqref="L89">
    <cfRule type="colorScale" priority="63">
      <colorScale>
        <cfvo type="num" val="2"/>
        <cfvo type="num" val="7.5"/>
        <color theme="9" tint="0.39997558519241921"/>
        <color rgb="FF99FF66"/>
      </colorScale>
    </cfRule>
    <cfRule type="colorScale" priority="65">
      <colorScale>
        <cfvo type="num" val="2"/>
        <cfvo type="num" val="7.5"/>
        <color theme="9" tint="0.39997558519241921"/>
        <color rgb="FF99FF66"/>
      </colorScale>
    </cfRule>
    <cfRule type="colorScale" priority="68">
      <colorScale>
        <cfvo type="num" val="2"/>
        <cfvo type="num" val="7.5"/>
        <color theme="9" tint="0.39997558519241921"/>
        <color rgb="FF99FF66"/>
      </colorScale>
    </cfRule>
    <cfRule type="colorScale" priority="70">
      <colorScale>
        <cfvo type="num" val="2"/>
        <cfvo type="num" val="7.5"/>
        <color theme="9" tint="0.39997558519241921"/>
        <color rgb="FF99FF66"/>
      </colorScale>
    </cfRule>
    <cfRule type="colorScale" priority="71">
      <colorScale>
        <cfvo type="num" val="2"/>
        <cfvo type="num" val="7.5"/>
        <color theme="9" tint="0.39997558519241921"/>
        <color rgb="FF99FF66"/>
      </colorScale>
    </cfRule>
    <cfRule type="colorScale" priority="72">
      <colorScale>
        <cfvo type="num" val="2"/>
        <cfvo type="num" val="7.5"/>
        <color theme="9" tint="0.39997558519241921"/>
        <color rgb="FF99FF66"/>
      </colorScale>
    </cfRule>
    <cfRule type="colorScale" priority="76">
      <colorScale>
        <cfvo type="num" val="2"/>
        <cfvo type="num" val="7.5"/>
        <color theme="9" tint="0.39997558519241921"/>
        <color rgb="FF99FF66"/>
      </colorScale>
    </cfRule>
  </conditionalFormatting>
  <conditionalFormatting sqref="L90">
    <cfRule type="colorScale" priority="37">
      <colorScale>
        <cfvo type="num" val="2"/>
        <cfvo type="num" val="7.5"/>
        <color theme="9" tint="0.39997558519241921"/>
        <color rgb="FF99FF66"/>
      </colorScale>
    </cfRule>
    <cfRule type="colorScale" priority="38">
      <colorScale>
        <cfvo type="num" val="2"/>
        <cfvo type="num" val="7.5"/>
        <color theme="9" tint="0.39997558519241921"/>
        <color rgb="FF99FF66"/>
      </colorScale>
    </cfRule>
    <cfRule type="colorScale" priority="39">
      <colorScale>
        <cfvo type="num" val="2"/>
        <cfvo type="num" val="7.5"/>
        <color theme="9" tint="0.39997558519241921"/>
        <color rgb="FF99FF66"/>
      </colorScale>
    </cfRule>
    <cfRule type="colorScale" priority="40">
      <colorScale>
        <cfvo type="num" val="2"/>
        <cfvo type="num" val="7.5"/>
        <color theme="9" tint="0.39997558519241921"/>
        <color rgb="FF99FF66"/>
      </colorScale>
    </cfRule>
    <cfRule type="colorScale" priority="41">
      <colorScale>
        <cfvo type="num" val="2"/>
        <cfvo type="num" val="7.5"/>
        <color theme="9" tint="0.39997558519241921"/>
        <color rgb="FF99FF66"/>
      </colorScale>
    </cfRule>
    <cfRule type="colorScale" priority="42">
      <colorScale>
        <cfvo type="num" val="2"/>
        <cfvo type="num" val="7.5"/>
        <color theme="9" tint="0.39997558519241921"/>
        <color rgb="FF99FF66"/>
      </colorScale>
    </cfRule>
    <cfRule type="colorScale" priority="43">
      <colorScale>
        <cfvo type="num" val="2"/>
        <cfvo type="num" val="7.5"/>
        <color theme="9" tint="0.39997558519241921"/>
        <color rgb="FF99FF66"/>
      </colorScale>
    </cfRule>
  </conditionalFormatting>
  <conditionalFormatting sqref="L91">
    <cfRule type="colorScale" priority="27">
      <colorScale>
        <cfvo type="num" val="2"/>
        <cfvo type="num" val="7.5"/>
        <color theme="9" tint="0.39997558519241921"/>
        <color rgb="FF99FF66"/>
      </colorScale>
    </cfRule>
    <cfRule type="colorScale" priority="28">
      <colorScale>
        <cfvo type="num" val="2"/>
        <cfvo type="num" val="7.5"/>
        <color theme="9" tint="0.39997558519241921"/>
        <color rgb="FF99FF66"/>
      </colorScale>
    </cfRule>
    <cfRule type="colorScale" priority="29">
      <colorScale>
        <cfvo type="num" val="2"/>
        <cfvo type="num" val="7.5"/>
        <color theme="9" tint="0.39997558519241921"/>
        <color rgb="FF99FF66"/>
      </colorScale>
    </cfRule>
    <cfRule type="colorScale" priority="30">
      <colorScale>
        <cfvo type="num" val="2"/>
        <cfvo type="num" val="7.5"/>
        <color theme="9" tint="0.39997558519241921"/>
        <color rgb="FF99FF66"/>
      </colorScale>
    </cfRule>
    <cfRule type="colorScale" priority="31">
      <colorScale>
        <cfvo type="num" val="2"/>
        <cfvo type="num" val="7.5"/>
        <color theme="9" tint="0.39997558519241921"/>
        <color rgb="FF99FF66"/>
      </colorScale>
    </cfRule>
    <cfRule type="colorScale" priority="32">
      <colorScale>
        <cfvo type="num" val="2"/>
        <cfvo type="num" val="7.5"/>
        <color theme="9" tint="0.39997558519241921"/>
        <color rgb="FF99FF66"/>
      </colorScale>
    </cfRule>
    <cfRule type="colorScale" priority="33">
      <colorScale>
        <cfvo type="num" val="2"/>
        <cfvo type="num" val="7.5"/>
        <color theme="9" tint="0.39997558519241921"/>
        <color rgb="FF99FF66"/>
      </colorScale>
    </cfRule>
  </conditionalFormatting>
  <conditionalFormatting sqref="L92">
    <cfRule type="colorScale" priority="64">
      <colorScale>
        <cfvo type="num" val="2"/>
        <cfvo type="num" val="7.5"/>
        <color theme="9" tint="0.39997558519241921"/>
        <color rgb="FF99FF66"/>
      </colorScale>
    </cfRule>
    <cfRule type="colorScale" priority="66">
      <colorScale>
        <cfvo type="num" val="2"/>
        <cfvo type="num" val="7.5"/>
        <color theme="9" tint="0.39997558519241921"/>
        <color rgb="FF99FF66"/>
      </colorScale>
    </cfRule>
    <cfRule type="colorScale" priority="67">
      <colorScale>
        <cfvo type="num" val="2"/>
        <cfvo type="num" val="7.5"/>
        <color theme="9" tint="0.39997558519241921"/>
        <color rgb="FF99FF66"/>
      </colorScale>
    </cfRule>
    <cfRule type="colorScale" priority="69">
      <colorScale>
        <cfvo type="num" val="2"/>
        <cfvo type="num" val="7.5"/>
        <color theme="9" tint="0.39997558519241921"/>
        <color rgb="FF99FF66"/>
      </colorScale>
    </cfRule>
    <cfRule type="colorScale" priority="73">
      <colorScale>
        <cfvo type="num" val="2"/>
        <cfvo type="num" val="7.5"/>
        <color theme="9" tint="0.39997558519241921"/>
        <color rgb="FF99FF66"/>
      </colorScale>
    </cfRule>
    <cfRule type="colorScale" priority="77">
      <colorScale>
        <cfvo type="num" val="2"/>
        <cfvo type="num" val="7.5"/>
        <color theme="9" tint="0.39997558519241921"/>
        <color rgb="FF99FF66"/>
      </colorScale>
    </cfRule>
  </conditionalFormatting>
  <conditionalFormatting sqref="L93">
    <cfRule type="colorScale" priority="74">
      <colorScale>
        <cfvo type="num" val="2"/>
        <cfvo type="num" val="7.5"/>
        <color theme="9" tint="0.39997558519241921"/>
        <color rgb="FF99FF66"/>
      </colorScale>
    </cfRule>
    <cfRule type="colorScale" priority="78">
      <colorScale>
        <cfvo type="num" val="2"/>
        <cfvo type="num" val="7.5"/>
        <color theme="9" tint="0.39997558519241921"/>
        <color rgb="FF99FF66"/>
      </colorScale>
    </cfRule>
  </conditionalFormatting>
  <conditionalFormatting sqref="L94">
    <cfRule type="colorScale" priority="54">
      <colorScale>
        <cfvo type="num" val="2"/>
        <cfvo type="num" val="7.5"/>
        <color theme="9" tint="0.39997558519241921"/>
        <color rgb="FF99FF66"/>
      </colorScale>
    </cfRule>
    <cfRule type="colorScale" priority="55">
      <colorScale>
        <cfvo type="num" val="2"/>
        <cfvo type="num" val="7.5"/>
        <color theme="9" tint="0.39997558519241921"/>
        <color rgb="FF99FF66"/>
      </colorScale>
    </cfRule>
  </conditionalFormatting>
  <conditionalFormatting sqref="L95">
    <cfRule type="colorScale" priority="75">
      <colorScale>
        <cfvo type="num" val="2"/>
        <cfvo type="num" val="7.5"/>
        <color theme="9" tint="0.39997558519241921"/>
        <color rgb="FF99FF66"/>
      </colorScale>
    </cfRule>
    <cfRule type="colorScale" priority="79">
      <colorScale>
        <cfvo type="num" val="2"/>
        <cfvo type="num" val="7.5"/>
        <color theme="9" tint="0.39997558519241921"/>
        <color rgb="FF99FF66"/>
      </colorScale>
    </cfRule>
  </conditionalFormatting>
  <conditionalFormatting sqref="L96">
    <cfRule type="colorScale" priority="5">
      <colorScale>
        <cfvo type="num" val="2"/>
        <cfvo type="num" val="7.5"/>
        <color theme="9" tint="0.39997558519241921"/>
        <color rgb="FF99FF66"/>
      </colorScale>
    </cfRule>
    <cfRule type="colorScale" priority="6">
      <colorScale>
        <cfvo type="num" val="2"/>
        <cfvo type="num" val="7.5"/>
        <color theme="9" tint="0.39997558519241921"/>
        <color rgb="FF99FF66"/>
      </colorScale>
    </cfRule>
  </conditionalFormatting>
  <conditionalFormatting sqref="L97">
    <cfRule type="colorScale" priority="50">
      <colorScale>
        <cfvo type="num" val="2"/>
        <cfvo type="num" val="7.5"/>
        <color theme="9" tint="0.39997558519241921"/>
        <color rgb="FF99FF66"/>
      </colorScale>
    </cfRule>
    <cfRule type="colorScale" priority="51">
      <colorScale>
        <cfvo type="num" val="2"/>
        <cfvo type="num" val="7.5"/>
        <color theme="9" tint="0.39997558519241921"/>
        <color rgb="FF99FF66"/>
      </colorScale>
    </cfRule>
  </conditionalFormatting>
  <conditionalFormatting sqref="L98">
    <cfRule type="colorScale" priority="52">
      <colorScale>
        <cfvo type="num" val="2"/>
        <cfvo type="num" val="7.5"/>
        <color theme="9" tint="0.39997558519241921"/>
        <color rgb="FF99FF66"/>
      </colorScale>
    </cfRule>
    <cfRule type="colorScale" priority="53">
      <colorScale>
        <cfvo type="num" val="2"/>
        <cfvo type="num" val="7.5"/>
        <color theme="9" tint="0.39997558519241921"/>
        <color rgb="FF99FF66"/>
      </colorScale>
    </cfRule>
  </conditionalFormatting>
  <conditionalFormatting sqref="O35">
    <cfRule type="cellIs" dxfId="15" priority="293" operator="between">
      <formula>4.75</formula>
      <formula>5.05</formula>
    </cfRule>
    <cfRule type="cellIs" dxfId="14" priority="294" operator="lessThan">
      <formula>4.75</formula>
    </cfRule>
    <cfRule type="cellIs" dxfId="13" priority="295" operator="greaterThan">
      <formula>5.05</formula>
    </cfRule>
  </conditionalFormatting>
  <conditionalFormatting sqref="O51">
    <cfRule type="cellIs" dxfId="12" priority="287" operator="between">
      <formula>4.75</formula>
      <formula>5.05</formula>
    </cfRule>
    <cfRule type="cellIs" dxfId="11" priority="288" operator="lessThan">
      <formula>4.75</formula>
    </cfRule>
    <cfRule type="cellIs" dxfId="10" priority="289" operator="greaterThan">
      <formula>5.05</formula>
    </cfRule>
  </conditionalFormatting>
  <conditionalFormatting sqref="O69">
    <cfRule type="cellIs" dxfId="9" priority="284" operator="between">
      <formula>4.75</formula>
      <formula>5.05</formula>
    </cfRule>
    <cfRule type="cellIs" dxfId="8" priority="285" operator="lessThan">
      <formula>4.75</formula>
    </cfRule>
    <cfRule type="cellIs" dxfId="7" priority="286" operator="greaterThan">
      <formula>5.05</formula>
    </cfRule>
  </conditionalFormatting>
  <conditionalFormatting sqref="O85">
    <cfRule type="cellIs" dxfId="6" priority="272" operator="between">
      <formula>4.75</formula>
      <formula>5.05</formula>
    </cfRule>
    <cfRule type="cellIs" dxfId="5" priority="273" operator="lessThan">
      <formula>4.75</formula>
    </cfRule>
    <cfRule type="cellIs" dxfId="4" priority="274" operator="greaterThan">
      <formula>5.05</formula>
    </cfRule>
  </conditionalFormatting>
  <conditionalFormatting sqref="O101">
    <cfRule type="cellIs" dxfId="3" priority="80" operator="between">
      <formula>4.75</formula>
      <formula>5.05</formula>
    </cfRule>
    <cfRule type="cellIs" dxfId="2" priority="81" operator="lessThan">
      <formula>4.75</formula>
    </cfRule>
    <cfRule type="cellIs" dxfId="1" priority="82" operator="greaterThan">
      <formula>5.05</formula>
    </cfRule>
  </conditionalFormatting>
  <conditionalFormatting sqref="S107:S109">
    <cfRule type="cellIs" dxfId="0" priority="11" operator="greaterThan">
      <formula>6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rosters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 Cue Sports</dc:creator>
  <cp:lastModifiedBy>Edward Kearney</cp:lastModifiedBy>
  <cp:lastPrinted>2025-07-30T10:27:13Z</cp:lastPrinted>
  <dcterms:created xsi:type="dcterms:W3CDTF">2012-05-28T07:38:09Z</dcterms:created>
  <dcterms:modified xsi:type="dcterms:W3CDTF">2025-07-31T10:55:03Z</dcterms:modified>
</cp:coreProperties>
</file>